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manPapa\Desktop\AMAP\PPAM\"/>
    </mc:Choice>
  </mc:AlternateContent>
  <xr:revisionPtr revIDLastSave="0" documentId="13_ncr:1_{6ACA6698-8ED9-4B0E-822C-8E2FA3897C53}" xr6:coauthVersionLast="45" xr6:coauthVersionMax="45" xr10:uidLastSave="{00000000-0000-0000-0000-000000000000}"/>
  <workbookProtection lockStructure="1"/>
  <bookViews>
    <workbookView xWindow="-108" yWindow="-108" windowWidth="23256" windowHeight="12720" tabRatio="276" xr2:uid="{9FC88E38-F0EC-4174-B2E5-E397219F6C0D}"/>
  </bookViews>
  <sheets>
    <sheet name="Catalogue 2020 calcul prod surp" sheetId="2" r:id="rId1"/>
  </sheets>
  <definedNames>
    <definedName name="_xlnm.Print_Titles" localSheetId="0">'Catalogue 2020 calcul prod surp'!$1:$2</definedName>
    <definedName name="_xlnm.Print_Area" localSheetId="0">'Catalogue 2020 calcul prod surp'!$A$1:$G$89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1" i="2" l="1"/>
  <c r="F51" i="2"/>
  <c r="E51" i="2"/>
  <c r="E65" i="2"/>
  <c r="E85" i="2" l="1"/>
  <c r="E86" i="2"/>
  <c r="E87" i="2" l="1"/>
  <c r="G90" i="2"/>
  <c r="F90" i="2"/>
  <c r="E90" i="2"/>
  <c r="CS83" i="2"/>
  <c r="CR83" i="2"/>
  <c r="CQ83" i="2"/>
  <c r="CP83" i="2"/>
  <c r="CO83" i="2"/>
  <c r="CN83" i="2"/>
  <c r="CM83" i="2"/>
  <c r="CL83" i="2"/>
  <c r="CK83" i="2"/>
  <c r="CJ83" i="2"/>
  <c r="CI83" i="2"/>
  <c r="CH83" i="2"/>
  <c r="CG83" i="2"/>
  <c r="CF83" i="2"/>
  <c r="CE83" i="2"/>
  <c r="CD83" i="2"/>
  <c r="CC83" i="2"/>
  <c r="CB83" i="2"/>
  <c r="CA83" i="2"/>
  <c r="BZ83" i="2"/>
  <c r="BY83" i="2"/>
  <c r="BX83" i="2"/>
  <c r="BW83" i="2"/>
  <c r="BV83" i="2"/>
  <c r="BU83" i="2"/>
  <c r="BT83" i="2"/>
  <c r="BS83" i="2"/>
  <c r="BR83" i="2"/>
  <c r="BQ83" i="2"/>
  <c r="BP83" i="2"/>
  <c r="BO83" i="2"/>
  <c r="BN83" i="2"/>
  <c r="BM83" i="2"/>
  <c r="BL83" i="2"/>
  <c r="BK83" i="2"/>
  <c r="BJ83" i="2"/>
  <c r="BI83" i="2"/>
  <c r="BH83" i="2"/>
  <c r="BG83" i="2"/>
  <c r="BF83" i="2"/>
  <c r="BE83" i="2"/>
  <c r="BD83" i="2"/>
  <c r="BC83" i="2"/>
  <c r="BB83" i="2"/>
  <c r="BA83" i="2"/>
  <c r="AZ83" i="2"/>
  <c r="AY83" i="2"/>
  <c r="AX83" i="2"/>
  <c r="AW83" i="2"/>
  <c r="AV83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AG83" i="2"/>
  <c r="AF83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D83" i="2"/>
  <c r="E83" i="2"/>
  <c r="CS65" i="2"/>
  <c r="CR65" i="2"/>
  <c r="CQ65" i="2"/>
  <c r="CP65" i="2"/>
  <c r="CO65" i="2"/>
  <c r="CN65" i="2"/>
  <c r="CM65" i="2"/>
  <c r="CL65" i="2"/>
  <c r="CK65" i="2"/>
  <c r="CJ65" i="2"/>
  <c r="CI65" i="2"/>
  <c r="CH65" i="2"/>
  <c r="CG65" i="2"/>
  <c r="CF65" i="2"/>
  <c r="CE65" i="2"/>
  <c r="CD65" i="2"/>
  <c r="CC65" i="2"/>
  <c r="CB65" i="2"/>
  <c r="CA65" i="2"/>
  <c r="BZ65" i="2"/>
  <c r="BY65" i="2"/>
  <c r="BX65" i="2"/>
  <c r="BW65" i="2"/>
  <c r="BV65" i="2"/>
  <c r="BU65" i="2"/>
  <c r="BT65" i="2"/>
  <c r="BS65" i="2"/>
  <c r="BR65" i="2"/>
  <c r="BQ65" i="2"/>
  <c r="BP65" i="2"/>
  <c r="BO65" i="2"/>
  <c r="BN65" i="2"/>
  <c r="BM65" i="2"/>
  <c r="BL65" i="2"/>
  <c r="BK65" i="2"/>
  <c r="BJ65" i="2"/>
  <c r="BI65" i="2"/>
  <c r="BH65" i="2"/>
  <c r="BG65" i="2"/>
  <c r="BF65" i="2"/>
  <c r="BE65" i="2"/>
  <c r="BD65" i="2"/>
  <c r="BC65" i="2"/>
  <c r="BB65" i="2"/>
  <c r="BA65" i="2"/>
  <c r="AZ65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D65" i="2"/>
  <c r="CS51" i="2"/>
  <c r="CR51" i="2"/>
  <c r="CQ51" i="2"/>
  <c r="CP51" i="2"/>
  <c r="CO51" i="2"/>
  <c r="CN51" i="2"/>
  <c r="CM51" i="2"/>
  <c r="CL51" i="2"/>
  <c r="CK51" i="2"/>
  <c r="CJ51" i="2"/>
  <c r="CI51" i="2"/>
  <c r="CH51" i="2"/>
  <c r="CG51" i="2"/>
  <c r="CF51" i="2"/>
  <c r="CE51" i="2"/>
  <c r="CD51" i="2"/>
  <c r="CC51" i="2"/>
  <c r="CB51" i="2"/>
  <c r="CA51" i="2"/>
  <c r="BZ51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D51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S16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D16" i="2"/>
  <c r="E16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D8" i="2"/>
  <c r="E8" i="2"/>
  <c r="E89" i="2" l="1"/>
  <c r="F89" i="2"/>
  <c r="D89" i="2"/>
  <c r="L89" i="2"/>
  <c r="T89" i="2"/>
  <c r="AB89" i="2"/>
  <c r="AJ89" i="2"/>
  <c r="AR89" i="2"/>
  <c r="AZ89" i="2"/>
  <c r="BH89" i="2"/>
  <c r="BP89" i="2"/>
  <c r="BX89" i="2"/>
  <c r="CF89" i="2"/>
  <c r="CN89" i="2"/>
  <c r="K89" i="2"/>
  <c r="S89" i="2"/>
  <c r="AA89" i="2"/>
  <c r="AI89" i="2"/>
  <c r="AQ89" i="2"/>
  <c r="AY89" i="2"/>
  <c r="BG89" i="2"/>
  <c r="BO89" i="2"/>
  <c r="BW89" i="2"/>
  <c r="CE89" i="2"/>
  <c r="CM89" i="2"/>
  <c r="AD89" i="2"/>
  <c r="G89" i="2"/>
  <c r="O89" i="2"/>
  <c r="W89" i="2"/>
  <c r="AE89" i="2"/>
  <c r="AM89" i="2"/>
  <c r="AU89" i="2"/>
  <c r="BC89" i="2"/>
  <c r="BK89" i="2"/>
  <c r="BS89" i="2"/>
  <c r="CA89" i="2"/>
  <c r="CI89" i="2"/>
  <c r="CQ89" i="2"/>
  <c r="N89" i="2"/>
  <c r="BJ89" i="2"/>
  <c r="CP89" i="2"/>
  <c r="AN89" i="2"/>
  <c r="CB89" i="2"/>
  <c r="P89" i="2"/>
  <c r="AF89" i="2"/>
  <c r="BD89" i="2"/>
  <c r="BT89" i="2"/>
  <c r="CR89" i="2"/>
  <c r="Q89" i="2"/>
  <c r="AG89" i="2"/>
  <c r="AW89" i="2"/>
  <c r="BM89" i="2"/>
  <c r="CC89" i="2"/>
  <c r="CK89" i="2"/>
  <c r="J89" i="2"/>
  <c r="R89" i="2"/>
  <c r="Z89" i="2"/>
  <c r="AH89" i="2"/>
  <c r="AP89" i="2"/>
  <c r="AX89" i="2"/>
  <c r="BF89" i="2"/>
  <c r="BN89" i="2"/>
  <c r="BV89" i="2"/>
  <c r="CD89" i="2"/>
  <c r="CL89" i="2"/>
  <c r="AT89" i="2"/>
  <c r="BR89" i="2"/>
  <c r="H89" i="2"/>
  <c r="X89" i="2"/>
  <c r="AV89" i="2"/>
  <c r="BL89" i="2"/>
  <c r="CJ89" i="2"/>
  <c r="I89" i="2"/>
  <c r="Y89" i="2"/>
  <c r="AO89" i="2"/>
  <c r="BE89" i="2"/>
  <c r="BU89" i="2"/>
  <c r="CS89" i="2"/>
  <c r="V89" i="2"/>
  <c r="BB89" i="2"/>
  <c r="CH89" i="2"/>
  <c r="AL89" i="2"/>
  <c r="BZ89" i="2"/>
  <c r="M89" i="2"/>
  <c r="U89" i="2"/>
  <c r="AC89" i="2"/>
  <c r="AK89" i="2"/>
  <c r="AS89" i="2"/>
  <c r="BA89" i="2"/>
  <c r="BI89" i="2"/>
  <c r="BQ89" i="2"/>
  <c r="BY89" i="2"/>
  <c r="CG89" i="2"/>
  <c r="CO89" i="2"/>
  <c r="G91" i="2" l="1"/>
  <c r="T90" i="2"/>
  <c r="BD90" i="2"/>
  <c r="CK90" i="2"/>
  <c r="Q90" i="2"/>
  <c r="BG90" i="2"/>
  <c r="AL90" i="2"/>
  <c r="AX90" i="2"/>
  <c r="BY90" i="2"/>
  <c r="BM90" i="2"/>
  <c r="N90" i="2"/>
  <c r="CE90" i="2"/>
  <c r="AO90" i="2"/>
  <c r="BV90" i="2"/>
  <c r="K90" i="2"/>
  <c r="BP90" i="2"/>
  <c r="CH90" i="2"/>
  <c r="AI90" i="2"/>
  <c r="CB90" i="2"/>
  <c r="BJ90" i="2"/>
  <c r="AU90" i="2"/>
  <c r="AR90" i="2"/>
  <c r="Z90" i="2"/>
  <c r="CN90" i="2"/>
  <c r="AC90" i="2"/>
  <c r="CQ90" i="2"/>
  <c r="AF90" i="2"/>
  <c r="W90" i="2"/>
  <c r="H90" i="2"/>
  <c r="BS90" i="2"/>
  <c r="BA9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Sylvie GARCIA</author>
  </authors>
  <commentList>
    <comment ref="N1" authorId="0" shapeId="0" xr:uid="{B83BA61A-6DF8-4D35-9A0A-50E784CA06C0}">
      <text>
        <r>
          <rPr>
            <b/>
            <sz val="9"/>
            <color indexed="81"/>
            <rFont val="Tahoma"/>
            <family val="2"/>
          </rPr>
          <t>Sylvie GARCIA:</t>
        </r>
        <r>
          <rPr>
            <sz val="9"/>
            <color indexed="81"/>
            <rFont val="Tahoma"/>
            <family val="2"/>
          </rPr>
          <t xml:space="preserve">
Chèque fourni détail de commande whatsapp Didier à ramener lors de la distribution</t>
        </r>
      </text>
    </comment>
  </commentList>
</comments>
</file>

<file path=xl/sharedStrings.xml><?xml version="1.0" encoding="utf-8"?>
<sst xmlns="http://schemas.openxmlformats.org/spreadsheetml/2006/main" count="241" uniqueCount="85">
  <si>
    <t>Sel au « Céleri » (livèche) 20%</t>
  </si>
  <si>
    <t>Sel à l’estragon 15%</t>
  </si>
  <si>
    <t>Sel à la ciboulette 25%</t>
  </si>
  <si>
    <t>Sel aux herbes 20% (origan, marjolaine, laurier, thym)</t>
  </si>
  <si>
    <t>Mélanges d’aromates</t>
  </si>
  <si>
    <t>Sachet</t>
  </si>
  <si>
    <t>Prix</t>
  </si>
  <si>
    <t>Pincée d’été</t>
  </si>
  <si>
    <t>Pot en verre</t>
  </si>
  <si>
    <t>Crudités</t>
  </si>
  <si>
    <t>(Estragon, ciboulette, soucis)</t>
  </si>
  <si>
    <t>Grillades</t>
  </si>
  <si>
    <t>(Thym, origan, marjolaine, sarriette, romarin)</t>
  </si>
  <si>
    <t>TOTAL Mélanges d’aromates</t>
  </si>
  <si>
    <t>Aromates</t>
  </si>
  <si>
    <t>Contenant</t>
  </si>
  <si>
    <t>Thym</t>
  </si>
  <si>
    <t>Livèche</t>
  </si>
  <si>
    <t>Estragon</t>
  </si>
  <si>
    <t>Sarriette</t>
  </si>
  <si>
    <t>Basilic Grand Vert</t>
  </si>
  <si>
    <t>Ciboulette</t>
  </si>
  <si>
    <t>Marjolaine</t>
  </si>
  <si>
    <t>Origan</t>
  </si>
  <si>
    <t>Laurier</t>
  </si>
  <si>
    <t>Ail des Ours</t>
  </si>
  <si>
    <t>Romarin</t>
  </si>
  <si>
    <t>Stevia (édulcorant)</t>
  </si>
  <si>
    <t>TOTAL Aromates</t>
  </si>
  <si>
    <t>Verveine citronnelle</t>
  </si>
  <si>
    <t>Camomille romaine « pompon »</t>
  </si>
  <si>
    <t>Mélisse</t>
  </si>
  <si>
    <t>Menthe verte</t>
  </si>
  <si>
    <t>Menthe fraîche</t>
  </si>
  <si>
    <t>Agastache</t>
  </si>
  <si>
    <t>Sureau</t>
  </si>
  <si>
    <t>Tilleul</t>
  </si>
  <si>
    <t>TOTAL Tisanes Simples</t>
  </si>
  <si>
    <t>« Réglisse »-menthe (stevia)</t>
  </si>
  <si>
    <t xml:space="preserve">Verveine-menthe </t>
  </si>
  <si>
    <t>Tilleul-menthe</t>
  </si>
  <si>
    <t>Mélisse-agastache</t>
  </si>
  <si>
    <t>Bol d’air</t>
  </si>
  <si>
    <t xml:space="preserve">Menthe poivrée forte, menthe fraiche, thym, mélisse, bleuet </t>
  </si>
  <si>
    <t>Estivale</t>
  </si>
  <si>
    <t>Menthe verte, agastache, verveine, soucis</t>
  </si>
  <si>
    <t>Hivernale</t>
  </si>
  <si>
    <t>Mauve, thym, lamier blanc, ortie, sureau</t>
  </si>
  <si>
    <t>Fin de repas</t>
  </si>
  <si>
    <t>Menthe poivrée douce et verte, mélisse, origan, soucis</t>
  </si>
  <si>
    <t>Apaisante</t>
  </si>
  <si>
    <t xml:space="preserve">Verveine, tilleul, camomille, mauve </t>
  </si>
  <si>
    <t>TOTAL Tisanes Composées</t>
  </si>
  <si>
    <t>Nom</t>
  </si>
  <si>
    <t>Distributions</t>
  </si>
  <si>
    <t>mars</t>
  </si>
  <si>
    <t>décembre</t>
  </si>
  <si>
    <t>octobre</t>
  </si>
  <si>
    <t>Sels aromatisés petit</t>
  </si>
  <si>
    <t>Sels aromatisés moyen</t>
  </si>
  <si>
    <t>TOTAUX Sels aromatisés petit</t>
  </si>
  <si>
    <t>TOTAUX Sels aromatisés moyen</t>
  </si>
  <si>
    <t>Tisanes Simples – Sachet</t>
  </si>
  <si>
    <t>Tisanes composées - Sachet</t>
  </si>
  <si>
    <t>Menthe poivrée douce</t>
  </si>
  <si>
    <t>Menthe poivrée forte</t>
  </si>
  <si>
    <t>Sel surprise moyen</t>
  </si>
  <si>
    <t>Aromate surprise</t>
  </si>
  <si>
    <t>Tisane surprise</t>
  </si>
  <si>
    <t>Mélange surprise</t>
  </si>
  <si>
    <t>(Basilic GV, menthe verte, thym, mélisse)</t>
  </si>
  <si>
    <t>Quantités</t>
  </si>
  <si>
    <t xml:space="preserve">AMAPIEN :  </t>
  </si>
  <si>
    <t>printemps</t>
  </si>
  <si>
    <t>automne</t>
  </si>
  <si>
    <t>hiver</t>
  </si>
  <si>
    <t>Total année 2020</t>
  </si>
  <si>
    <t>Petit pot</t>
  </si>
  <si>
    <t>Pot moyen</t>
  </si>
  <si>
    <t>TOTAL QUANTITE DE PRODUITS SURPRISE</t>
  </si>
  <si>
    <t>MONTANT TOTAL PAR DISTRIBUTION</t>
  </si>
  <si>
    <t>TOTAL MONTANT PRODUITS SURPRISE</t>
  </si>
  <si>
    <t>Choix indicatif du type de produit surprise à cocher par l'amapien, sachant que l'attribution définitive reste fonction des stocks disponibles</t>
  </si>
  <si>
    <r>
      <t xml:space="preserve">Si l'amapien </t>
    </r>
    <r>
      <rPr>
        <i/>
        <u/>
        <sz val="10"/>
        <color theme="1"/>
        <rFont val="Calibri"/>
        <family val="2"/>
        <scheme val="minor"/>
      </rPr>
      <t>souhaite</t>
    </r>
    <r>
      <rPr>
        <i/>
        <sz val="10"/>
        <color theme="1"/>
        <rFont val="Calibri"/>
        <family val="2"/>
        <scheme val="minor"/>
      </rPr>
      <t xml:space="preserve"> un (des) produits(s) suprise sur les distributions automne et hiver, remplir ces cases, sachant que l'attribution définitive reste fonction des stocks disponibles</t>
    </r>
  </si>
  <si>
    <r>
      <t xml:space="preserve">TOTAL QUANTITE DE PRODUITS
</t>
    </r>
    <r>
      <rPr>
        <i/>
        <sz val="9"/>
        <color theme="1"/>
        <rFont val="Calibri"/>
        <family val="2"/>
        <scheme val="minor"/>
      </rPr>
      <t>pour calcul du produit surprise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</si>
</sst>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#,##0.00_);[Red]\(&quot;€&quot;#,##0.00\)"/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Arial Narrow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EDCFD0"/>
        <bgColor indexed="64"/>
      </patternFill>
    </fill>
  </fills>
  <borders count="6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theme="0" tint="-0.14996795556505021"/>
      </bottom>
      <diagonal/>
    </border>
    <border>
      <left style="medium">
        <color auto="1"/>
      </left>
      <right style="medium">
        <color auto="1"/>
      </right>
      <top style="thin">
        <color theme="0" tint="-0.14996795556505021"/>
      </top>
      <bottom/>
      <diagonal/>
    </border>
    <border>
      <left style="medium">
        <color auto="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medium">
        <color auto="1"/>
      </right>
      <top/>
      <bottom style="thin">
        <color theme="0" tint="-0.1499679555650502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/>
      <top style="thin">
        <color theme="0" tint="-0.14996795556505021"/>
      </top>
      <bottom/>
      <diagonal/>
    </border>
    <border>
      <left/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auto="1"/>
      </right>
      <top style="thin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8" fontId="4" fillId="0" borderId="4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8" fontId="4" fillId="0" borderId="7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0" fillId="3" borderId="0" xfId="0" applyFill="1"/>
    <xf numFmtId="0" fontId="4" fillId="4" borderId="9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right" vertical="center" wrapText="1"/>
    </xf>
    <xf numFmtId="0" fontId="0" fillId="4" borderId="0" xfId="0" applyFill="1"/>
    <xf numFmtId="0" fontId="4" fillId="5" borderId="9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0" borderId="14" xfId="0" applyBorder="1" applyAlignment="1">
      <alignment horizontal="center" vertical="center"/>
    </xf>
    <xf numFmtId="8" fontId="0" fillId="6" borderId="14" xfId="0" applyNumberFormat="1" applyFill="1" applyBorder="1" applyAlignment="1">
      <alignment horizontal="center" vertical="center"/>
    </xf>
    <xf numFmtId="8" fontId="0" fillId="7" borderId="14" xfId="0" applyNumberFormat="1" applyFill="1" applyBorder="1" applyAlignment="1">
      <alignment horizontal="center" vertical="center"/>
    </xf>
    <xf numFmtId="8" fontId="0" fillId="5" borderId="14" xfId="0" applyNumberFormat="1" applyFill="1" applyBorder="1" applyAlignment="1">
      <alignment horizontal="center" vertical="center"/>
    </xf>
    <xf numFmtId="8" fontId="0" fillId="4" borderId="14" xfId="0" applyNumberFormat="1" applyFill="1" applyBorder="1" applyAlignment="1">
      <alignment horizontal="center" vertical="center"/>
    </xf>
    <xf numFmtId="8" fontId="0" fillId="3" borderId="14" xfId="0" applyNumberFormat="1" applyFill="1" applyBorder="1" applyAlignment="1">
      <alignment horizontal="center" vertical="center"/>
    </xf>
    <xf numFmtId="0" fontId="1" fillId="9" borderId="0" xfId="0" applyFont="1" applyFill="1"/>
    <xf numFmtId="0" fontId="1" fillId="8" borderId="17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11" borderId="9" xfId="0" applyFont="1" applyFill="1" applyBorder="1" applyAlignment="1">
      <alignment vertical="center" wrapText="1"/>
    </xf>
    <xf numFmtId="0" fontId="4" fillId="11" borderId="10" xfId="0" applyFont="1" applyFill="1" applyBorder="1" applyAlignment="1">
      <alignment horizontal="center" vertical="center" wrapText="1"/>
    </xf>
    <xf numFmtId="8" fontId="0" fillId="11" borderId="14" xfId="0" applyNumberFormat="1" applyFill="1" applyBorder="1" applyAlignment="1">
      <alignment horizontal="center" vertical="center"/>
    </xf>
    <xf numFmtId="0" fontId="0" fillId="11" borderId="0" xfId="0" applyFill="1"/>
    <xf numFmtId="0" fontId="1" fillId="12" borderId="0" xfId="0" applyFont="1" applyFill="1"/>
    <xf numFmtId="8" fontId="1" fillId="12" borderId="14" xfId="0" applyNumberFormat="1" applyFont="1" applyFill="1" applyBorder="1" applyAlignment="1">
      <alignment horizontal="center" vertical="center"/>
    </xf>
    <xf numFmtId="8" fontId="4" fillId="0" borderId="4" xfId="0" quotePrefix="1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8" fontId="0" fillId="6" borderId="25" xfId="0" applyNumberFormat="1" applyFill="1" applyBorder="1" applyAlignment="1">
      <alignment horizontal="center" vertical="center"/>
    </xf>
    <xf numFmtId="8" fontId="0" fillId="7" borderId="25" xfId="0" applyNumberFormat="1" applyFill="1" applyBorder="1" applyAlignment="1">
      <alignment horizontal="center" vertical="center"/>
    </xf>
    <xf numFmtId="8" fontId="0" fillId="11" borderId="25" xfId="0" applyNumberFormat="1" applyFill="1" applyBorder="1" applyAlignment="1">
      <alignment horizontal="center" vertical="center"/>
    </xf>
    <xf numFmtId="8" fontId="0" fillId="5" borderId="25" xfId="0" applyNumberFormat="1" applyFill="1" applyBorder="1" applyAlignment="1">
      <alignment horizontal="center" vertical="center"/>
    </xf>
    <xf numFmtId="8" fontId="0" fillId="4" borderId="25" xfId="0" applyNumberFormat="1" applyFill="1" applyBorder="1" applyAlignment="1">
      <alignment horizontal="center" vertical="center"/>
    </xf>
    <xf numFmtId="8" fontId="0" fillId="3" borderId="25" xfId="0" applyNumberFormat="1" applyFill="1" applyBorder="1" applyAlignment="1">
      <alignment horizontal="center" vertical="center"/>
    </xf>
    <xf numFmtId="8" fontId="1" fillId="12" borderId="25" xfId="0" applyNumberFormat="1" applyFont="1" applyFill="1" applyBorder="1" applyAlignment="1">
      <alignment horizontal="center" vertical="center"/>
    </xf>
    <xf numFmtId="8" fontId="0" fillId="6" borderId="27" xfId="0" applyNumberFormat="1" applyFill="1" applyBorder="1" applyAlignment="1">
      <alignment horizontal="center" vertical="center"/>
    </xf>
    <xf numFmtId="8" fontId="0" fillId="7" borderId="27" xfId="0" applyNumberFormat="1" applyFill="1" applyBorder="1" applyAlignment="1">
      <alignment horizontal="center" vertical="center"/>
    </xf>
    <xf numFmtId="8" fontId="0" fillId="11" borderId="27" xfId="0" applyNumberFormat="1" applyFill="1" applyBorder="1" applyAlignment="1">
      <alignment horizontal="center" vertical="center"/>
    </xf>
    <xf numFmtId="8" fontId="0" fillId="5" borderId="27" xfId="0" applyNumberFormat="1" applyFill="1" applyBorder="1" applyAlignment="1">
      <alignment horizontal="center" vertical="center"/>
    </xf>
    <xf numFmtId="8" fontId="0" fillId="4" borderId="27" xfId="0" applyNumberFormat="1" applyFill="1" applyBorder="1" applyAlignment="1">
      <alignment horizontal="center" vertical="center"/>
    </xf>
    <xf numFmtId="8" fontId="0" fillId="3" borderId="27" xfId="0" applyNumberFormat="1" applyFill="1" applyBorder="1" applyAlignment="1">
      <alignment horizontal="center" vertical="center"/>
    </xf>
    <xf numFmtId="0" fontId="0" fillId="0" borderId="24" xfId="0" applyBorder="1"/>
    <xf numFmtId="8" fontId="0" fillId="6" borderId="24" xfId="0" applyNumberFormat="1" applyFill="1" applyBorder="1" applyAlignment="1">
      <alignment horizontal="center" vertical="center"/>
    </xf>
    <xf numFmtId="8" fontId="0" fillId="7" borderId="24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8" fontId="0" fillId="11" borderId="24" xfId="0" applyNumberFormat="1" applyFill="1" applyBorder="1" applyAlignment="1">
      <alignment horizontal="center" vertical="center"/>
    </xf>
    <xf numFmtId="8" fontId="0" fillId="5" borderId="24" xfId="0" applyNumberFormat="1" applyFill="1" applyBorder="1" applyAlignment="1">
      <alignment horizontal="center" vertical="center"/>
    </xf>
    <xf numFmtId="8" fontId="0" fillId="4" borderId="24" xfId="0" applyNumberFormat="1" applyFill="1" applyBorder="1" applyAlignment="1">
      <alignment horizontal="center" vertical="center"/>
    </xf>
    <xf numFmtId="8" fontId="0" fillId="3" borderId="24" xfId="0" applyNumberFormat="1" applyFill="1" applyBorder="1" applyAlignment="1">
      <alignment horizontal="center" vertical="center"/>
    </xf>
    <xf numFmtId="8" fontId="1" fillId="12" borderId="28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29" xfId="0" applyBorder="1" applyAlignment="1">
      <alignment horizontal="center" vertical="center"/>
    </xf>
    <xf numFmtId="8" fontId="1" fillId="12" borderId="19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17" xfId="0" applyBorder="1"/>
    <xf numFmtId="8" fontId="0" fillId="6" borderId="17" xfId="0" applyNumberFormat="1" applyFill="1" applyBorder="1" applyAlignment="1">
      <alignment horizontal="center" vertical="center"/>
    </xf>
    <xf numFmtId="8" fontId="0" fillId="7" borderId="17" xfId="0" applyNumberFormat="1" applyFill="1" applyBorder="1" applyAlignment="1">
      <alignment horizontal="center" vertical="center"/>
    </xf>
    <xf numFmtId="8" fontId="0" fillId="11" borderId="17" xfId="0" applyNumberFormat="1" applyFill="1" applyBorder="1" applyAlignment="1">
      <alignment horizontal="center" vertical="center"/>
    </xf>
    <xf numFmtId="8" fontId="0" fillId="5" borderId="17" xfId="0" applyNumberFormat="1" applyFill="1" applyBorder="1" applyAlignment="1">
      <alignment horizontal="center" vertical="center"/>
    </xf>
    <xf numFmtId="8" fontId="0" fillId="4" borderId="17" xfId="0" applyNumberFormat="1" applyFill="1" applyBorder="1" applyAlignment="1">
      <alignment horizontal="center" vertical="center"/>
    </xf>
    <xf numFmtId="8" fontId="0" fillId="3" borderId="17" xfId="0" applyNumberFormat="1" applyFill="1" applyBorder="1" applyAlignment="1">
      <alignment horizontal="center" vertical="center"/>
    </xf>
    <xf numFmtId="8" fontId="1" fillId="12" borderId="32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0" xfId="0" applyFill="1" applyBorder="1"/>
    <xf numFmtId="8" fontId="0" fillId="0" borderId="0" xfId="0" applyNumberForma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15" xfId="0" applyBorder="1"/>
    <xf numFmtId="0" fontId="4" fillId="0" borderId="4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left" vertical="center" wrapText="1" indent="1"/>
    </xf>
    <xf numFmtId="0" fontId="1" fillId="8" borderId="30" xfId="0" applyNumberFormat="1" applyFont="1" applyFill="1" applyBorder="1" applyAlignment="1">
      <alignment horizontal="center" vertical="center"/>
    </xf>
    <xf numFmtId="8" fontId="5" fillId="0" borderId="47" xfId="0" applyNumberFormat="1" applyFont="1" applyBorder="1" applyAlignment="1">
      <alignment horizontal="center" vertical="center" wrapText="1"/>
    </xf>
    <xf numFmtId="8" fontId="5" fillId="0" borderId="11" xfId="0" applyNumberFormat="1" applyFont="1" applyBorder="1" applyAlignment="1">
      <alignment horizontal="center" vertical="center" wrapText="1"/>
    </xf>
    <xf numFmtId="8" fontId="1" fillId="12" borderId="49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1"/>
    </xf>
    <xf numFmtId="0" fontId="8" fillId="0" borderId="40" xfId="0" applyFont="1" applyBorder="1" applyAlignment="1">
      <alignment horizontal="left" vertical="center" wrapText="1" indent="1"/>
    </xf>
    <xf numFmtId="0" fontId="3" fillId="3" borderId="8" xfId="0" applyFont="1" applyFill="1" applyBorder="1" applyAlignment="1">
      <alignment horizontal="left" vertical="center" wrapText="1" indent="1"/>
    </xf>
    <xf numFmtId="0" fontId="3" fillId="4" borderId="8" xfId="0" applyFont="1" applyFill="1" applyBorder="1" applyAlignment="1">
      <alignment horizontal="left" vertical="center" wrapText="1" indent="1"/>
    </xf>
    <xf numFmtId="0" fontId="3" fillId="5" borderId="8" xfId="0" applyFont="1" applyFill="1" applyBorder="1" applyAlignment="1">
      <alignment horizontal="left" vertical="center" wrapText="1" indent="1"/>
    </xf>
    <xf numFmtId="0" fontId="3" fillId="11" borderId="8" xfId="0" applyFont="1" applyFill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wrapText="1" indent="1"/>
    </xf>
    <xf numFmtId="0" fontId="3" fillId="7" borderId="3" xfId="0" applyFont="1" applyFill="1" applyBorder="1" applyAlignment="1">
      <alignment horizontal="left" vertical="center" wrapText="1" indent="1"/>
    </xf>
    <xf numFmtId="0" fontId="3" fillId="6" borderId="3" xfId="0" applyFont="1" applyFill="1" applyBorder="1" applyAlignment="1">
      <alignment horizontal="left" vertical="center" wrapText="1" indent="1"/>
    </xf>
    <xf numFmtId="0" fontId="2" fillId="2" borderId="12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left" vertical="center" wrapText="1" indent="1"/>
    </xf>
    <xf numFmtId="0" fontId="4" fillId="0" borderId="37" xfId="0" applyFont="1" applyBorder="1" applyAlignment="1">
      <alignment horizontal="left" vertical="center" wrapText="1" indent="1"/>
    </xf>
    <xf numFmtId="8" fontId="0" fillId="6" borderId="53" xfId="0" applyNumberFormat="1" applyFill="1" applyBorder="1" applyAlignment="1">
      <alignment horizontal="center" vertical="center"/>
    </xf>
    <xf numFmtId="8" fontId="0" fillId="6" borderId="54" xfId="0" applyNumberFormat="1" applyFill="1" applyBorder="1" applyAlignment="1">
      <alignment horizontal="center" vertical="center"/>
    </xf>
    <xf numFmtId="8" fontId="0" fillId="6" borderId="55" xfId="0" applyNumberFormat="1" applyFill="1" applyBorder="1" applyAlignment="1">
      <alignment horizontal="center" vertical="center"/>
    </xf>
    <xf numFmtId="8" fontId="0" fillId="7" borderId="53" xfId="0" applyNumberFormat="1" applyFill="1" applyBorder="1" applyAlignment="1">
      <alignment horizontal="center" vertical="center"/>
    </xf>
    <xf numFmtId="8" fontId="0" fillId="7" borderId="54" xfId="0" applyNumberFormat="1" applyFill="1" applyBorder="1" applyAlignment="1">
      <alignment horizontal="center" vertical="center"/>
    </xf>
    <xf numFmtId="8" fontId="0" fillId="7" borderId="55" xfId="0" applyNumberFormat="1" applyFill="1" applyBorder="1" applyAlignment="1">
      <alignment horizontal="center" vertical="center"/>
    </xf>
    <xf numFmtId="8" fontId="0" fillId="11" borderId="53" xfId="0" applyNumberFormat="1" applyFill="1" applyBorder="1" applyAlignment="1">
      <alignment horizontal="center" vertical="center"/>
    </xf>
    <xf numFmtId="8" fontId="0" fillId="11" borderId="54" xfId="0" applyNumberFormat="1" applyFill="1" applyBorder="1" applyAlignment="1">
      <alignment horizontal="center" vertical="center"/>
    </xf>
    <xf numFmtId="8" fontId="0" fillId="11" borderId="55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8" fontId="0" fillId="5" borderId="38" xfId="0" applyNumberFormat="1" applyFill="1" applyBorder="1" applyAlignment="1">
      <alignment horizontal="center" vertical="center"/>
    </xf>
    <xf numFmtId="8" fontId="0" fillId="4" borderId="53" xfId="0" applyNumberFormat="1" applyFill="1" applyBorder="1" applyAlignment="1">
      <alignment horizontal="center" vertical="center"/>
    </xf>
    <xf numFmtId="8" fontId="0" fillId="4" borderId="54" xfId="0" applyNumberFormat="1" applyFill="1" applyBorder="1" applyAlignment="1">
      <alignment horizontal="center" vertical="center"/>
    </xf>
    <xf numFmtId="8" fontId="0" fillId="4" borderId="55" xfId="0" applyNumberFormat="1" applyFill="1" applyBorder="1" applyAlignment="1">
      <alignment horizontal="center" vertical="center"/>
    </xf>
    <xf numFmtId="8" fontId="0" fillId="3" borderId="53" xfId="0" applyNumberFormat="1" applyFill="1" applyBorder="1" applyAlignment="1">
      <alignment horizontal="center" vertical="center"/>
    </xf>
    <xf numFmtId="8" fontId="0" fillId="3" borderId="54" xfId="0" applyNumberFormat="1" applyFill="1" applyBorder="1" applyAlignment="1">
      <alignment horizontal="center" vertical="center"/>
    </xf>
    <xf numFmtId="8" fontId="0" fillId="3" borderId="55" xfId="0" applyNumberFormat="1" applyFill="1" applyBorder="1" applyAlignment="1">
      <alignment horizontal="center" vertical="center"/>
    </xf>
    <xf numFmtId="8" fontId="1" fillId="12" borderId="40" xfId="0" applyNumberFormat="1" applyFont="1" applyFill="1" applyBorder="1" applyAlignment="1">
      <alignment horizontal="center" vertical="center"/>
    </xf>
    <xf numFmtId="8" fontId="1" fillId="12" borderId="41" xfId="0" applyNumberFormat="1" applyFont="1" applyFill="1" applyBorder="1" applyAlignment="1">
      <alignment horizontal="center" vertical="center"/>
    </xf>
    <xf numFmtId="8" fontId="1" fillId="12" borderId="42" xfId="0" applyNumberFormat="1" applyFont="1" applyFill="1" applyBorder="1" applyAlignment="1">
      <alignment horizontal="center" vertical="center"/>
    </xf>
    <xf numFmtId="8" fontId="1" fillId="12" borderId="43" xfId="0" applyNumberFormat="1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 wrapText="1"/>
    </xf>
    <xf numFmtId="8" fontId="0" fillId="7" borderId="39" xfId="0" applyNumberFormat="1" applyFill="1" applyBorder="1" applyAlignment="1">
      <alignment horizontal="center" vertical="center"/>
    </xf>
    <xf numFmtId="0" fontId="0" fillId="7" borderId="11" xfId="0" applyFill="1" applyBorder="1"/>
    <xf numFmtId="0" fontId="3" fillId="6" borderId="15" xfId="0" applyFont="1" applyFill="1" applyBorder="1" applyAlignment="1">
      <alignment horizontal="center" vertical="center" wrapText="1"/>
    </xf>
    <xf numFmtId="8" fontId="0" fillId="6" borderId="39" xfId="0" applyNumberFormat="1" applyFill="1" applyBorder="1" applyAlignment="1">
      <alignment horizontal="center" vertical="center"/>
    </xf>
    <xf numFmtId="0" fontId="0" fillId="6" borderId="11" xfId="0" applyFill="1" applyBorder="1"/>
    <xf numFmtId="0" fontId="1" fillId="0" borderId="42" xfId="0" applyFont="1" applyFill="1" applyBorder="1"/>
    <xf numFmtId="0" fontId="3" fillId="2" borderId="40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/>
    <xf numFmtId="0" fontId="0" fillId="0" borderId="17" xfId="0" applyFont="1" applyBorder="1"/>
    <xf numFmtId="0" fontId="0" fillId="0" borderId="0" xfId="0" applyFont="1" applyFill="1" applyBorder="1"/>
    <xf numFmtId="0" fontId="0" fillId="0" borderId="0" xfId="0" applyFont="1"/>
    <xf numFmtId="0" fontId="5" fillId="2" borderId="16" xfId="0" applyFont="1" applyFill="1" applyBorder="1" applyAlignment="1">
      <alignment horizontal="center" vertical="center" wrapText="1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</xf>
    <xf numFmtId="0" fontId="0" fillId="0" borderId="0" xfId="0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/>
    </xf>
    <xf numFmtId="8" fontId="5" fillId="0" borderId="48" xfId="0" applyNumberFormat="1" applyFont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  <xf numFmtId="0" fontId="0" fillId="0" borderId="22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0" xfId="0" applyFont="1" applyFill="1"/>
    <xf numFmtId="0" fontId="0" fillId="0" borderId="0" xfId="0" applyAlignment="1">
      <alignment horizontal="center" vertical="center"/>
    </xf>
    <xf numFmtId="8" fontId="5" fillId="0" borderId="48" xfId="0" applyNumberFormat="1" applyFont="1" applyFill="1" applyBorder="1" applyAlignment="1">
      <alignment horizontal="center" vertical="center" wrapText="1"/>
    </xf>
    <xf numFmtId="8" fontId="5" fillId="0" borderId="58" xfId="0" applyNumberFormat="1" applyFont="1" applyFill="1" applyBorder="1" applyAlignment="1">
      <alignment horizontal="center" vertical="center" wrapText="1"/>
    </xf>
    <xf numFmtId="8" fontId="5" fillId="0" borderId="59" xfId="0" applyNumberFormat="1" applyFont="1" applyFill="1" applyBorder="1" applyAlignment="1">
      <alignment horizontal="center" vertical="center" wrapText="1"/>
    </xf>
    <xf numFmtId="164" fontId="9" fillId="0" borderId="61" xfId="0" applyNumberFormat="1" applyFont="1" applyBorder="1" applyAlignment="1" applyProtection="1">
      <alignment horizontal="center" vertical="center"/>
    </xf>
    <xf numFmtId="0" fontId="9" fillId="0" borderId="62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8" fontId="5" fillId="0" borderId="11" xfId="0" applyNumberFormat="1" applyFont="1" applyBorder="1" applyAlignment="1">
      <alignment horizontal="left" vertical="center" wrapText="1" indent="1"/>
    </xf>
    <xf numFmtId="0" fontId="9" fillId="13" borderId="51" xfId="0" applyFont="1" applyFill="1" applyBorder="1" applyAlignment="1" applyProtection="1">
      <alignment horizontal="center" vertical="center"/>
    </xf>
    <xf numFmtId="0" fontId="9" fillId="13" borderId="26" xfId="0" applyFont="1" applyFill="1" applyBorder="1" applyAlignment="1" applyProtection="1">
      <alignment horizontal="center" vertical="center"/>
    </xf>
    <xf numFmtId="0" fontId="9" fillId="13" borderId="34" xfId="0" applyFont="1" applyFill="1" applyBorder="1" applyAlignment="1" applyProtection="1">
      <alignment horizontal="center" vertical="center"/>
    </xf>
    <xf numFmtId="0" fontId="0" fillId="13" borderId="0" xfId="0" applyFill="1" applyAlignment="1">
      <alignment horizontal="center" vertical="center"/>
    </xf>
    <xf numFmtId="0" fontId="9" fillId="10" borderId="36" xfId="0" applyFont="1" applyFill="1" applyBorder="1" applyAlignment="1" applyProtection="1">
      <alignment horizontal="center" vertical="center"/>
    </xf>
    <xf numFmtId="0" fontId="9" fillId="10" borderId="52" xfId="0" applyFont="1" applyFill="1" applyBorder="1" applyAlignment="1" applyProtection="1">
      <alignment horizontal="center" vertical="center"/>
    </xf>
    <xf numFmtId="0" fontId="9" fillId="10" borderId="45" xfId="0" applyFont="1" applyFill="1" applyBorder="1" applyAlignment="1" applyProtection="1">
      <alignment horizontal="center" vertical="center"/>
    </xf>
    <xf numFmtId="0" fontId="9" fillId="10" borderId="49" xfId="0" applyFont="1" applyFill="1" applyBorder="1" applyAlignment="1" applyProtection="1">
      <alignment horizontal="center" vertical="center"/>
    </xf>
    <xf numFmtId="0" fontId="9" fillId="10" borderId="0" xfId="0" applyFont="1" applyFill="1" applyBorder="1" applyAlignment="1" applyProtection="1">
      <alignment horizontal="center" vertical="center"/>
    </xf>
    <xf numFmtId="0" fontId="9" fillId="10" borderId="35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8" fontId="0" fillId="0" borderId="17" xfId="0" applyNumberForma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8" fontId="10" fillId="0" borderId="0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8" borderId="41" xfId="0" applyFont="1" applyFill="1" applyBorder="1" applyAlignment="1">
      <alignment horizontal="center" vertical="center" wrapText="1"/>
    </xf>
    <xf numFmtId="0" fontId="1" fillId="8" borderId="42" xfId="0" applyFont="1" applyFill="1" applyBorder="1" applyAlignment="1">
      <alignment horizontal="center" vertical="center"/>
    </xf>
    <xf numFmtId="0" fontId="1" fillId="8" borderId="43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left" vertical="center" wrapText="1" indent="1"/>
    </xf>
    <xf numFmtId="0" fontId="8" fillId="0" borderId="43" xfId="0" applyFont="1" applyBorder="1" applyAlignment="1">
      <alignment horizontal="left" vertical="center" wrapText="1" indent="1"/>
    </xf>
    <xf numFmtId="0" fontId="8" fillId="0" borderId="42" xfId="0" applyFont="1" applyBorder="1" applyAlignment="1">
      <alignment horizontal="left" vertical="center" wrapText="1" indent="1"/>
    </xf>
    <xf numFmtId="0" fontId="1" fillId="12" borderId="41" xfId="0" applyFont="1" applyFill="1" applyBorder="1" applyAlignment="1">
      <alignment horizontal="center" vertical="center"/>
    </xf>
    <xf numFmtId="0" fontId="1" fillId="12" borderId="42" xfId="0" applyFont="1" applyFill="1" applyBorder="1" applyAlignment="1">
      <alignment horizontal="center" vertical="center"/>
    </xf>
    <xf numFmtId="0" fontId="1" fillId="12" borderId="4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8" borderId="45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1" fillId="8" borderId="63" xfId="0" applyFont="1" applyFill="1" applyBorder="1" applyAlignment="1" applyProtection="1">
      <alignment horizontal="center" vertical="center"/>
    </xf>
    <xf numFmtId="0" fontId="11" fillId="8" borderId="64" xfId="0" applyFont="1" applyFill="1" applyBorder="1" applyAlignment="1" applyProtection="1">
      <alignment horizontal="center" vertical="center"/>
    </xf>
    <xf numFmtId="0" fontId="11" fillId="8" borderId="65" xfId="0" applyFont="1" applyFill="1" applyBorder="1" applyAlignment="1" applyProtection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3" fillId="10" borderId="46" xfId="0" applyFont="1" applyFill="1" applyBorder="1" applyAlignment="1">
      <alignment horizontal="center" vertical="center" wrapText="1"/>
    </xf>
    <xf numFmtId="0" fontId="3" fillId="10" borderId="0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8" fontId="5" fillId="0" borderId="50" xfId="0" applyNumberFormat="1" applyFont="1" applyBorder="1" applyAlignment="1">
      <alignment horizontal="center" vertical="center" wrapText="1"/>
    </xf>
    <xf numFmtId="8" fontId="5" fillId="0" borderId="48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0" fontId="1" fillId="9" borderId="41" xfId="0" applyFont="1" applyFill="1" applyBorder="1" applyAlignment="1">
      <alignment horizontal="center" vertical="center"/>
    </xf>
    <xf numFmtId="0" fontId="1" fillId="9" borderId="42" xfId="0" applyFont="1" applyFill="1" applyBorder="1" applyAlignment="1">
      <alignment horizontal="center" vertical="center"/>
    </xf>
    <xf numFmtId="0" fontId="1" fillId="9" borderId="23" xfId="0" applyFont="1" applyFill="1" applyBorder="1" applyAlignment="1">
      <alignment horizontal="center" vertical="center"/>
    </xf>
    <xf numFmtId="0" fontId="1" fillId="9" borderId="43" xfId="0" applyFont="1" applyFill="1" applyBorder="1" applyAlignment="1">
      <alignment horizontal="center" vertical="center"/>
    </xf>
    <xf numFmtId="8" fontId="3" fillId="2" borderId="56" xfId="0" applyNumberFormat="1" applyFont="1" applyFill="1" applyBorder="1" applyAlignment="1">
      <alignment horizontal="center" vertical="center" wrapText="1"/>
    </xf>
    <xf numFmtId="8" fontId="3" fillId="2" borderId="57" xfId="0" applyNumberFormat="1" applyFont="1" applyFill="1" applyBorder="1" applyAlignment="1">
      <alignment horizontal="center" vertical="center" wrapText="1"/>
    </xf>
    <xf numFmtId="8" fontId="3" fillId="2" borderId="60" xfId="0" applyNumberFormat="1" applyFont="1" applyFill="1" applyBorder="1" applyAlignment="1">
      <alignment horizontal="center" vertical="center" wrapText="1"/>
    </xf>
    <xf numFmtId="8" fontId="3" fillId="2" borderId="44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right" vertical="center"/>
    </xf>
    <xf numFmtId="0" fontId="1" fillId="0" borderId="42" xfId="0" applyFont="1" applyFill="1" applyBorder="1" applyAlignment="1">
      <alignment horizontal="right" vertical="center"/>
    </xf>
    <xf numFmtId="0" fontId="1" fillId="0" borderId="41" xfId="0" applyFont="1" applyBorder="1" applyAlignment="1" applyProtection="1">
      <alignment horizontal="left" vertical="center" indent="2"/>
      <protection locked="0"/>
    </xf>
    <xf numFmtId="0" fontId="1" fillId="0" borderId="42" xfId="0" applyFont="1" applyBorder="1" applyAlignment="1" applyProtection="1">
      <alignment horizontal="left" vertical="center" indent="2"/>
      <protection locked="0"/>
    </xf>
    <xf numFmtId="0" fontId="1" fillId="0" borderId="43" xfId="0" applyFont="1" applyBorder="1" applyAlignment="1" applyProtection="1">
      <alignment horizontal="left" vertical="center" indent="2"/>
      <protection locked="0"/>
    </xf>
    <xf numFmtId="0" fontId="8" fillId="0" borderId="33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CFD0"/>
      <color rgb="FFD591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117F8-9C56-409E-83F8-AA920044E998}">
  <sheetPr>
    <pageSetUpPr fitToPage="1"/>
  </sheetPr>
  <dimension ref="A1:EW99"/>
  <sheetViews>
    <sheetView tabSelected="1" zoomScaleNormal="100" workbookViewId="0">
      <pane xSplit="4" ySplit="2" topLeftCell="E3" activePane="bottomRight" state="frozen"/>
      <selection pane="topRight" activeCell="F1" sqref="F1"/>
      <selection pane="bottomLeft" activeCell="A3" sqref="A3"/>
      <selection pane="bottomRight" activeCell="G47" sqref="G47"/>
    </sheetView>
  </sheetViews>
  <sheetFormatPr baseColWidth="10" defaultRowHeight="14.4" x14ac:dyDescent="0.3"/>
  <cols>
    <col min="1" max="1" width="45.44140625" customWidth="1"/>
    <col min="2" max="2" width="13.33203125" customWidth="1"/>
    <col min="4" max="4" width="0" hidden="1" customWidth="1"/>
    <col min="5" max="7" width="19.21875" style="170" customWidth="1"/>
    <col min="8" max="19" width="19.21875" style="26" hidden="1" customWidth="1"/>
    <col min="20" max="24" width="19.21875" style="170" hidden="1" customWidth="1"/>
    <col min="25" max="25" width="19.21875" style="51" hidden="1" customWidth="1"/>
    <col min="26" max="96" width="0" style="48" hidden="1" customWidth="1"/>
    <col min="97" max="97" width="0" style="61" hidden="1" customWidth="1"/>
    <col min="98" max="98" width="6.6640625" style="70" customWidth="1"/>
    <col min="99" max="99" width="19.21875" style="70" customWidth="1"/>
    <col min="100" max="153" width="11.5546875" style="70"/>
  </cols>
  <sheetData>
    <row r="1" spans="1:153" s="23" customFormat="1" ht="44.4" customHeight="1" thickBot="1" x14ac:dyDescent="0.35">
      <c r="A1" s="253" t="s">
        <v>72</v>
      </c>
      <c r="B1" s="254"/>
      <c r="C1" s="254"/>
      <c r="D1" s="128"/>
      <c r="E1" s="255"/>
      <c r="F1" s="256"/>
      <c r="G1" s="257"/>
      <c r="H1" s="250" t="s">
        <v>53</v>
      </c>
      <c r="I1" s="251"/>
      <c r="J1" s="252"/>
      <c r="K1" s="250" t="s">
        <v>53</v>
      </c>
      <c r="L1" s="251"/>
      <c r="M1" s="252"/>
      <c r="N1" s="250" t="s">
        <v>53</v>
      </c>
      <c r="O1" s="251"/>
      <c r="P1" s="252"/>
      <c r="Q1" s="250" t="s">
        <v>53</v>
      </c>
      <c r="R1" s="251"/>
      <c r="S1" s="252"/>
      <c r="T1" s="250" t="s">
        <v>53</v>
      </c>
      <c r="U1" s="251"/>
      <c r="V1" s="252"/>
      <c r="W1" s="250" t="s">
        <v>53</v>
      </c>
      <c r="X1" s="251"/>
      <c r="Y1" s="252"/>
      <c r="Z1" s="241" t="s">
        <v>53</v>
      </c>
      <c r="AA1" s="241"/>
      <c r="AB1" s="241"/>
      <c r="AC1" s="241" t="s">
        <v>53</v>
      </c>
      <c r="AD1" s="241"/>
      <c r="AE1" s="241"/>
      <c r="AF1" s="241" t="s">
        <v>53</v>
      </c>
      <c r="AG1" s="241"/>
      <c r="AH1" s="241"/>
      <c r="AI1" s="241" t="s">
        <v>53</v>
      </c>
      <c r="AJ1" s="241"/>
      <c r="AK1" s="241"/>
      <c r="AL1" s="241" t="s">
        <v>53</v>
      </c>
      <c r="AM1" s="241"/>
      <c r="AN1" s="241"/>
      <c r="AO1" s="241" t="s">
        <v>53</v>
      </c>
      <c r="AP1" s="241"/>
      <c r="AQ1" s="241"/>
      <c r="AR1" s="241" t="s">
        <v>53</v>
      </c>
      <c r="AS1" s="241"/>
      <c r="AT1" s="241"/>
      <c r="AU1" s="241" t="s">
        <v>53</v>
      </c>
      <c r="AV1" s="241"/>
      <c r="AW1" s="241"/>
      <c r="AX1" s="241" t="s">
        <v>53</v>
      </c>
      <c r="AY1" s="241"/>
      <c r="AZ1" s="241"/>
      <c r="BA1" s="241" t="s">
        <v>53</v>
      </c>
      <c r="BB1" s="241"/>
      <c r="BC1" s="241"/>
      <c r="BD1" s="241" t="s">
        <v>53</v>
      </c>
      <c r="BE1" s="241"/>
      <c r="BF1" s="241"/>
      <c r="BG1" s="241" t="s">
        <v>53</v>
      </c>
      <c r="BH1" s="241"/>
      <c r="BI1" s="241"/>
      <c r="BJ1" s="241" t="s">
        <v>53</v>
      </c>
      <c r="BK1" s="241"/>
      <c r="BL1" s="241"/>
      <c r="BM1" s="241" t="s">
        <v>53</v>
      </c>
      <c r="BN1" s="241"/>
      <c r="BO1" s="241"/>
      <c r="BP1" s="241" t="s">
        <v>53</v>
      </c>
      <c r="BQ1" s="241"/>
      <c r="BR1" s="241"/>
      <c r="BS1" s="241" t="s">
        <v>53</v>
      </c>
      <c r="BT1" s="241"/>
      <c r="BU1" s="241"/>
      <c r="BV1" s="241" t="s">
        <v>53</v>
      </c>
      <c r="BW1" s="241"/>
      <c r="BX1" s="241"/>
      <c r="BY1" s="241" t="s">
        <v>53</v>
      </c>
      <c r="BZ1" s="241"/>
      <c r="CA1" s="241"/>
      <c r="CB1" s="241" t="s">
        <v>53</v>
      </c>
      <c r="CC1" s="241"/>
      <c r="CD1" s="241"/>
      <c r="CE1" s="241" t="s">
        <v>53</v>
      </c>
      <c r="CF1" s="241"/>
      <c r="CG1" s="241"/>
      <c r="CH1" s="241" t="s">
        <v>53</v>
      </c>
      <c r="CI1" s="241"/>
      <c r="CJ1" s="241"/>
      <c r="CK1" s="241" t="s">
        <v>53</v>
      </c>
      <c r="CL1" s="241"/>
      <c r="CM1" s="241"/>
      <c r="CN1" s="241" t="s">
        <v>53</v>
      </c>
      <c r="CO1" s="241"/>
      <c r="CP1" s="241"/>
      <c r="CQ1" s="241" t="s">
        <v>53</v>
      </c>
      <c r="CR1" s="241"/>
      <c r="CS1" s="241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</row>
    <row r="2" spans="1:153" s="23" customFormat="1" ht="27.75" customHeight="1" thickBot="1" x14ac:dyDescent="0.35">
      <c r="A2" s="242" t="s">
        <v>54</v>
      </c>
      <c r="B2" s="243"/>
      <c r="C2" s="244"/>
      <c r="D2" s="245"/>
      <c r="E2" s="74" t="s">
        <v>73</v>
      </c>
      <c r="F2" s="75" t="s">
        <v>74</v>
      </c>
      <c r="G2" s="76" t="s">
        <v>75</v>
      </c>
      <c r="H2" s="165" t="s">
        <v>55</v>
      </c>
      <c r="I2" s="166" t="s">
        <v>57</v>
      </c>
      <c r="J2" s="167" t="s">
        <v>56</v>
      </c>
      <c r="K2" s="165" t="s">
        <v>55</v>
      </c>
      <c r="L2" s="166" t="s">
        <v>57</v>
      </c>
      <c r="M2" s="167" t="s">
        <v>56</v>
      </c>
      <c r="N2" s="165" t="s">
        <v>55</v>
      </c>
      <c r="O2" s="166" t="s">
        <v>57</v>
      </c>
      <c r="P2" s="167" t="s">
        <v>56</v>
      </c>
      <c r="Q2" s="165" t="s">
        <v>55</v>
      </c>
      <c r="R2" s="166" t="s">
        <v>57</v>
      </c>
      <c r="S2" s="167" t="s">
        <v>56</v>
      </c>
      <c r="T2" s="165" t="s">
        <v>55</v>
      </c>
      <c r="U2" s="166" t="s">
        <v>57</v>
      </c>
      <c r="V2" s="167" t="s">
        <v>56</v>
      </c>
      <c r="W2" s="165" t="s">
        <v>55</v>
      </c>
      <c r="X2" s="166" t="s">
        <v>57</v>
      </c>
      <c r="Y2" s="168" t="s">
        <v>56</v>
      </c>
      <c r="Z2" s="168" t="s">
        <v>55</v>
      </c>
      <c r="AA2" s="168" t="s">
        <v>57</v>
      </c>
      <c r="AB2" s="168" t="s">
        <v>56</v>
      </c>
      <c r="AC2" s="168" t="s">
        <v>55</v>
      </c>
      <c r="AD2" s="168" t="s">
        <v>57</v>
      </c>
      <c r="AE2" s="168" t="s">
        <v>56</v>
      </c>
      <c r="AF2" s="168" t="s">
        <v>55</v>
      </c>
      <c r="AG2" s="168" t="s">
        <v>57</v>
      </c>
      <c r="AH2" s="168" t="s">
        <v>56</v>
      </c>
      <c r="AI2" s="168" t="s">
        <v>55</v>
      </c>
      <c r="AJ2" s="168" t="s">
        <v>57</v>
      </c>
      <c r="AK2" s="168" t="s">
        <v>56</v>
      </c>
      <c r="AL2" s="168" t="s">
        <v>55</v>
      </c>
      <c r="AM2" s="168" t="s">
        <v>57</v>
      </c>
      <c r="AN2" s="168" t="s">
        <v>56</v>
      </c>
      <c r="AO2" s="168" t="s">
        <v>55</v>
      </c>
      <c r="AP2" s="168" t="s">
        <v>57</v>
      </c>
      <c r="AQ2" s="168" t="s">
        <v>56</v>
      </c>
      <c r="AR2" s="168" t="s">
        <v>55</v>
      </c>
      <c r="AS2" s="168" t="s">
        <v>57</v>
      </c>
      <c r="AT2" s="168" t="s">
        <v>56</v>
      </c>
      <c r="AU2" s="168" t="s">
        <v>55</v>
      </c>
      <c r="AV2" s="168" t="s">
        <v>57</v>
      </c>
      <c r="AW2" s="168" t="s">
        <v>56</v>
      </c>
      <c r="AX2" s="168" t="s">
        <v>55</v>
      </c>
      <c r="AY2" s="168" t="s">
        <v>57</v>
      </c>
      <c r="AZ2" s="168" t="s">
        <v>56</v>
      </c>
      <c r="BA2" s="168" t="s">
        <v>55</v>
      </c>
      <c r="BB2" s="168" t="s">
        <v>57</v>
      </c>
      <c r="BC2" s="168" t="s">
        <v>56</v>
      </c>
      <c r="BD2" s="168" t="s">
        <v>55</v>
      </c>
      <c r="BE2" s="168" t="s">
        <v>57</v>
      </c>
      <c r="BF2" s="168" t="s">
        <v>56</v>
      </c>
      <c r="BG2" s="168" t="s">
        <v>55</v>
      </c>
      <c r="BH2" s="168" t="s">
        <v>57</v>
      </c>
      <c r="BI2" s="168" t="s">
        <v>56</v>
      </c>
      <c r="BJ2" s="168" t="s">
        <v>55</v>
      </c>
      <c r="BK2" s="168" t="s">
        <v>57</v>
      </c>
      <c r="BL2" s="168" t="s">
        <v>56</v>
      </c>
      <c r="BM2" s="168" t="s">
        <v>55</v>
      </c>
      <c r="BN2" s="168" t="s">
        <v>57</v>
      </c>
      <c r="BO2" s="168" t="s">
        <v>56</v>
      </c>
      <c r="BP2" s="168" t="s">
        <v>55</v>
      </c>
      <c r="BQ2" s="168" t="s">
        <v>57</v>
      </c>
      <c r="BR2" s="168" t="s">
        <v>56</v>
      </c>
      <c r="BS2" s="168" t="s">
        <v>55</v>
      </c>
      <c r="BT2" s="168" t="s">
        <v>57</v>
      </c>
      <c r="BU2" s="168" t="s">
        <v>56</v>
      </c>
      <c r="BV2" s="168" t="s">
        <v>55</v>
      </c>
      <c r="BW2" s="168" t="s">
        <v>57</v>
      </c>
      <c r="BX2" s="168" t="s">
        <v>56</v>
      </c>
      <c r="BY2" s="168" t="s">
        <v>55</v>
      </c>
      <c r="BZ2" s="168" t="s">
        <v>57</v>
      </c>
      <c r="CA2" s="168" t="s">
        <v>56</v>
      </c>
      <c r="CB2" s="168" t="s">
        <v>55</v>
      </c>
      <c r="CC2" s="168" t="s">
        <v>57</v>
      </c>
      <c r="CD2" s="168" t="s">
        <v>56</v>
      </c>
      <c r="CE2" s="168" t="s">
        <v>55</v>
      </c>
      <c r="CF2" s="168" t="s">
        <v>57</v>
      </c>
      <c r="CG2" s="168" t="s">
        <v>56</v>
      </c>
      <c r="CH2" s="168" t="s">
        <v>55</v>
      </c>
      <c r="CI2" s="168" t="s">
        <v>57</v>
      </c>
      <c r="CJ2" s="168" t="s">
        <v>56</v>
      </c>
      <c r="CK2" s="168" t="s">
        <v>55</v>
      </c>
      <c r="CL2" s="168" t="s">
        <v>57</v>
      </c>
      <c r="CM2" s="168" t="s">
        <v>56</v>
      </c>
      <c r="CN2" s="168" t="s">
        <v>55</v>
      </c>
      <c r="CO2" s="168" t="s">
        <v>57</v>
      </c>
      <c r="CP2" s="168" t="s">
        <v>56</v>
      </c>
      <c r="CQ2" s="168" t="s">
        <v>55</v>
      </c>
      <c r="CR2" s="168" t="s">
        <v>57</v>
      </c>
      <c r="CS2" s="60" t="s">
        <v>56</v>
      </c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</row>
    <row r="3" spans="1:153" s="140" customFormat="1" ht="19.95" customHeight="1" thickBot="1" x14ac:dyDescent="0.35">
      <c r="A3" s="77" t="s">
        <v>58</v>
      </c>
      <c r="B3" s="246"/>
      <c r="C3" s="129" t="s">
        <v>6</v>
      </c>
      <c r="D3" s="132"/>
      <c r="E3" s="234" t="s">
        <v>71</v>
      </c>
      <c r="F3" s="234"/>
      <c r="G3" s="235"/>
      <c r="H3" s="133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5"/>
      <c r="T3" s="135"/>
      <c r="U3" s="135"/>
      <c r="V3" s="135"/>
      <c r="W3" s="135"/>
      <c r="X3" s="136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8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</row>
    <row r="4" spans="1:153" ht="15" customHeight="1" thickBot="1" x14ac:dyDescent="0.35">
      <c r="A4" s="159" t="s">
        <v>0</v>
      </c>
      <c r="B4" s="247"/>
      <c r="C4" s="171">
        <v>2.2999999999999998</v>
      </c>
      <c r="D4" s="82"/>
      <c r="E4" s="142"/>
      <c r="F4" s="143"/>
      <c r="G4" s="144"/>
      <c r="H4" s="72"/>
      <c r="I4" s="25"/>
      <c r="J4" s="25"/>
      <c r="K4" s="25"/>
      <c r="L4" s="25"/>
      <c r="M4" s="25"/>
      <c r="N4" s="25"/>
      <c r="O4" s="25"/>
      <c r="P4" s="25"/>
      <c r="Q4" s="25"/>
      <c r="R4" s="25"/>
      <c r="S4" s="17"/>
      <c r="T4" s="17"/>
      <c r="U4" s="17"/>
      <c r="V4" s="17"/>
      <c r="W4" s="17"/>
      <c r="X4" s="34"/>
      <c r="Y4" s="48"/>
    </row>
    <row r="5" spans="1:153" ht="15" customHeight="1" thickBot="1" x14ac:dyDescent="0.35">
      <c r="A5" s="159" t="s">
        <v>1</v>
      </c>
      <c r="B5" s="247"/>
      <c r="C5" s="172">
        <v>2.2999999999999998</v>
      </c>
      <c r="D5" s="82"/>
      <c r="E5" s="142"/>
      <c r="F5" s="143"/>
      <c r="G5" s="144"/>
      <c r="H5" s="72"/>
      <c r="I5" s="25"/>
      <c r="J5" s="25"/>
      <c r="K5" s="25"/>
      <c r="L5" s="25"/>
      <c r="M5" s="25"/>
      <c r="N5" s="25"/>
      <c r="O5" s="25"/>
      <c r="P5" s="25"/>
      <c r="Q5" s="25"/>
      <c r="R5" s="25"/>
      <c r="S5" s="17"/>
      <c r="T5" s="17"/>
      <c r="U5" s="17"/>
      <c r="V5" s="17"/>
      <c r="W5" s="17"/>
      <c r="X5" s="34"/>
      <c r="Y5" s="48"/>
    </row>
    <row r="6" spans="1:153" ht="15" customHeight="1" thickBot="1" x14ac:dyDescent="0.35">
      <c r="A6" s="159" t="s">
        <v>2</v>
      </c>
      <c r="B6" s="247"/>
      <c r="C6" s="172">
        <v>2.2999999999999998</v>
      </c>
      <c r="D6" s="82"/>
      <c r="E6" s="142"/>
      <c r="F6" s="143"/>
      <c r="G6" s="144"/>
      <c r="H6" s="72"/>
      <c r="I6" s="25"/>
      <c r="J6" s="25"/>
      <c r="K6" s="25"/>
      <c r="L6" s="25"/>
      <c r="M6" s="25"/>
      <c r="N6" s="25"/>
      <c r="O6" s="25"/>
      <c r="P6" s="25"/>
      <c r="Q6" s="25"/>
      <c r="R6" s="25"/>
      <c r="S6" s="17"/>
      <c r="T6" s="17"/>
      <c r="U6" s="17"/>
      <c r="V6" s="17"/>
      <c r="W6" s="17"/>
      <c r="X6" s="34"/>
      <c r="Y6" s="48"/>
    </row>
    <row r="7" spans="1:153" ht="15" customHeight="1" thickBot="1" x14ac:dyDescent="0.35">
      <c r="A7" s="159" t="s">
        <v>3</v>
      </c>
      <c r="B7" s="247"/>
      <c r="C7" s="172">
        <v>2.2999999999999998</v>
      </c>
      <c r="D7" s="82"/>
      <c r="E7" s="145"/>
      <c r="F7" s="146"/>
      <c r="G7" s="147"/>
      <c r="H7" s="72"/>
      <c r="I7" s="25"/>
      <c r="J7" s="25"/>
      <c r="K7" s="25"/>
      <c r="L7" s="25"/>
      <c r="M7" s="25"/>
      <c r="N7" s="25"/>
      <c r="O7" s="25"/>
      <c r="P7" s="25"/>
      <c r="Q7" s="25"/>
      <c r="R7" s="25"/>
      <c r="S7" s="17"/>
      <c r="T7" s="17"/>
      <c r="U7" s="17"/>
      <c r="V7" s="17"/>
      <c r="W7" s="17"/>
      <c r="X7" s="34"/>
      <c r="Y7" s="48"/>
    </row>
    <row r="8" spans="1:153" s="15" customFormat="1" ht="30" customHeight="1" thickBot="1" x14ac:dyDescent="0.35">
      <c r="A8" s="97" t="s">
        <v>60</v>
      </c>
      <c r="B8" s="125"/>
      <c r="C8" s="127"/>
      <c r="D8" s="126" t="e">
        <f>D4*$B4+D5*$B5+D6*$B6+D7*$B7+#REF!*#REF!</f>
        <v>#REF!</v>
      </c>
      <c r="E8" s="101">
        <f>SUMPRODUCT($C4:$C7,E4:E7)</f>
        <v>0</v>
      </c>
      <c r="F8" s="102">
        <f>SUMPRODUCT($C4:$C7,F4:F7)</f>
        <v>0</v>
      </c>
      <c r="G8" s="103">
        <f>SUMPRODUCT($C4:$C7,G4:G7)</f>
        <v>0</v>
      </c>
      <c r="H8" s="42" t="e">
        <f>H4*$B4+H5*$B5+H6*$B6+H7*$B7+#REF!*#REF!</f>
        <v>#REF!</v>
      </c>
      <c r="I8" s="18" t="e">
        <f>I4*$B4+I5*$B5+I6*$B6+I7*$B7+#REF!*#REF!</f>
        <v>#REF!</v>
      </c>
      <c r="J8" s="18" t="e">
        <f>J4*$B4+J5*$B5+J6*$B6+J7*$B7+#REF!*#REF!</f>
        <v>#REF!</v>
      </c>
      <c r="K8" s="18" t="e">
        <f>K4*$B4+K5*$B5+K6*$B6+K7*$B7+#REF!*#REF!</f>
        <v>#REF!</v>
      </c>
      <c r="L8" s="18" t="e">
        <f>L4*$B4+L5*$B5+L6*$B6+L7*$B7+#REF!*#REF!</f>
        <v>#REF!</v>
      </c>
      <c r="M8" s="18" t="e">
        <f>M4*$B4+M5*$B5+M6*$B6+M7*$B7+#REF!*#REF!</f>
        <v>#REF!</v>
      </c>
      <c r="N8" s="18" t="e">
        <f>N4*$B4+N5*$B5+N6*$B6+N7*$B7+#REF!*#REF!</f>
        <v>#REF!</v>
      </c>
      <c r="O8" s="18" t="e">
        <f>O4*$B4+O5*$B5+O6*$B6+O7*$B7+#REF!*#REF!</f>
        <v>#REF!</v>
      </c>
      <c r="P8" s="18" t="e">
        <f>P4*$B4+P5*$B5+P6*$B6+P7*$B7+#REF!*#REF!</f>
        <v>#REF!</v>
      </c>
      <c r="Q8" s="18" t="e">
        <f>Q4*$B4+Q5*$B5+Q6*$B6+Q7*$B7+#REF!*#REF!</f>
        <v>#REF!</v>
      </c>
      <c r="R8" s="18" t="e">
        <f>R4*$B4+R5*$B5+R6*$B6+R7*$B7+#REF!*#REF!</f>
        <v>#REF!</v>
      </c>
      <c r="S8" s="18" t="e">
        <f>S4*$B4+S5*$B5+S6*$B6+S7*$B7+#REF!*#REF!</f>
        <v>#REF!</v>
      </c>
      <c r="T8" s="18" t="e">
        <f>T4*$B4+T5*$B5+T6*$B6+T7*$B7+#REF!*#REF!</f>
        <v>#REF!</v>
      </c>
      <c r="U8" s="18" t="e">
        <f>U4*$B4+U5*$B5+U6*$B6+U7*$B7+#REF!*#REF!</f>
        <v>#REF!</v>
      </c>
      <c r="V8" s="18" t="e">
        <f>V4*$B4+V5*$B5+V6*$B6+V7*$B7+#REF!*#REF!</f>
        <v>#REF!</v>
      </c>
      <c r="W8" s="18" t="e">
        <f>W4*$B4+W5*$B5+W6*$B6+W7*$B7+#REF!*#REF!</f>
        <v>#REF!</v>
      </c>
      <c r="X8" s="35" t="e">
        <f>X4*$B4+X5*$B5+X6*$B6+X7*$B7+#REF!*#REF!</f>
        <v>#REF!</v>
      </c>
      <c r="Y8" s="49" t="e">
        <f>Y4*$B4+Y5*$B5+Y6*$B6+Y7*$B7+#REF!*#REF!</f>
        <v>#REF!</v>
      </c>
      <c r="Z8" s="49" t="e">
        <f>Z4*$B4+Z5*$B5+Z6*$B6+Z7*$B7+#REF!*#REF!</f>
        <v>#REF!</v>
      </c>
      <c r="AA8" s="49" t="e">
        <f>AA4*$B4+AA5*$B5+AA6*$B6+AA7*$B7+#REF!*#REF!</f>
        <v>#REF!</v>
      </c>
      <c r="AB8" s="49" t="e">
        <f>AB4*$B4+AB5*$B5+AB6*$B6+AB7*$B7+#REF!*#REF!</f>
        <v>#REF!</v>
      </c>
      <c r="AC8" s="49" t="e">
        <f>AC4*$B4+AC5*$B5+AC6*$B6+AC7*$B7+#REF!*#REF!</f>
        <v>#REF!</v>
      </c>
      <c r="AD8" s="49" t="e">
        <f>AD4*$B4+AD5*$B5+AD6*$B6+AD7*$B7+#REF!*#REF!</f>
        <v>#REF!</v>
      </c>
      <c r="AE8" s="49" t="e">
        <f>AE4*$B4+AE5*$B5+AE6*$B6+AE7*$B7+#REF!*#REF!</f>
        <v>#REF!</v>
      </c>
      <c r="AF8" s="49" t="e">
        <f>AF4*$B4+AF5*$B5+AF6*$B6+AF7*$B7+#REF!*#REF!</f>
        <v>#REF!</v>
      </c>
      <c r="AG8" s="49" t="e">
        <f>AG4*$B4+AG5*$B5+AG6*$B6+AG7*$B7+#REF!*#REF!</f>
        <v>#REF!</v>
      </c>
      <c r="AH8" s="49" t="e">
        <f>AH4*$B4+AH5*$B5+AH6*$B6+AH7*$B7+#REF!*#REF!</f>
        <v>#REF!</v>
      </c>
      <c r="AI8" s="49" t="e">
        <f>AI4*$B4+AI5*$B5+AI6*$B6+AI7*$B7+#REF!*#REF!</f>
        <v>#REF!</v>
      </c>
      <c r="AJ8" s="49" t="e">
        <f>AJ4*$B4+AJ5*$B5+AJ6*$B6+AJ7*$B7+#REF!*#REF!</f>
        <v>#REF!</v>
      </c>
      <c r="AK8" s="49" t="e">
        <f>AK4*$B4+AK5*$B5+AK6*$B6+AK7*$B7+#REF!*#REF!</f>
        <v>#REF!</v>
      </c>
      <c r="AL8" s="49" t="e">
        <f>AL4*$B4+AL5*$B5+AL6*$B6+AL7*$B7+#REF!*#REF!</f>
        <v>#REF!</v>
      </c>
      <c r="AM8" s="49" t="e">
        <f>AM4*$B4+AM5*$B5+AM6*$B6+AM7*$B7+#REF!*#REF!</f>
        <v>#REF!</v>
      </c>
      <c r="AN8" s="49" t="e">
        <f>AN4*$B4+AN5*$B5+AN6*$B6+AN7*$B7+#REF!*#REF!</f>
        <v>#REF!</v>
      </c>
      <c r="AO8" s="49" t="e">
        <f>AO4*$B4+AO5*$B5+AO6*$B6+AO7*$B7+#REF!*#REF!</f>
        <v>#REF!</v>
      </c>
      <c r="AP8" s="49" t="e">
        <f>AP4*$B4+AP5*$B5+AP6*$B6+AP7*$B7+#REF!*#REF!</f>
        <v>#REF!</v>
      </c>
      <c r="AQ8" s="49" t="e">
        <f>AQ4*$B4+AQ5*$B5+AQ6*$B6+AQ7*$B7+#REF!*#REF!</f>
        <v>#REF!</v>
      </c>
      <c r="AR8" s="49" t="e">
        <f>AR4*$B4+AR5*$B5+AR6*$B6+AR7*$B7+#REF!*#REF!</f>
        <v>#REF!</v>
      </c>
      <c r="AS8" s="49" t="e">
        <f>AS4*$B4+AS5*$B5+AS6*$B6+AS7*$B7+#REF!*#REF!</f>
        <v>#REF!</v>
      </c>
      <c r="AT8" s="49" t="e">
        <f>AT4*$B4+AT5*$B5+AT6*$B6+AT7*$B7+#REF!*#REF!</f>
        <v>#REF!</v>
      </c>
      <c r="AU8" s="49" t="e">
        <f>AU4*$B4+AU5*$B5+AU6*$B6+AU7*$B7+#REF!*#REF!</f>
        <v>#REF!</v>
      </c>
      <c r="AV8" s="49" t="e">
        <f>AV4*$B4+AV5*$B5+AV6*$B6+AV7*$B7+#REF!*#REF!</f>
        <v>#REF!</v>
      </c>
      <c r="AW8" s="49" t="e">
        <f>AW4*$B4+AW5*$B5+AW6*$B6+AW7*$B7+#REF!*#REF!</f>
        <v>#REF!</v>
      </c>
      <c r="AX8" s="49" t="e">
        <f>AX4*$B4+AX5*$B5+AX6*$B6+AX7*$B7+#REF!*#REF!</f>
        <v>#REF!</v>
      </c>
      <c r="AY8" s="49" t="e">
        <f>AY4*$B4+AY5*$B5+AY6*$B6+AY7*$B7+#REF!*#REF!</f>
        <v>#REF!</v>
      </c>
      <c r="AZ8" s="49" t="e">
        <f>AZ4*$B4+AZ5*$B5+AZ6*$B6+AZ7*$B7+#REF!*#REF!</f>
        <v>#REF!</v>
      </c>
      <c r="BA8" s="49" t="e">
        <f>BA4*$B4+BA5*$B5+BA6*$B6+BA7*$B7+#REF!*#REF!</f>
        <v>#REF!</v>
      </c>
      <c r="BB8" s="49" t="e">
        <f>BB4*$B4+BB5*$B5+BB6*$B6+BB7*$B7+#REF!*#REF!</f>
        <v>#REF!</v>
      </c>
      <c r="BC8" s="49" t="e">
        <f>BC4*$B4+BC5*$B5+BC6*$B6+BC7*$B7+#REF!*#REF!</f>
        <v>#REF!</v>
      </c>
      <c r="BD8" s="49" t="e">
        <f>BD4*$B4+BD5*$B5+BD6*$B6+BD7*$B7+#REF!*#REF!</f>
        <v>#REF!</v>
      </c>
      <c r="BE8" s="49" t="e">
        <f>BE4*$B4+BE5*$B5+BE6*$B6+BE7*$B7+#REF!*#REF!</f>
        <v>#REF!</v>
      </c>
      <c r="BF8" s="49" t="e">
        <f>BF4*$B4+BF5*$B5+BF6*$B6+BF7*$B7+#REF!*#REF!</f>
        <v>#REF!</v>
      </c>
      <c r="BG8" s="49" t="e">
        <f>BG4*$B4+BG5*$B5+BG6*$B6+BG7*$B7+#REF!*#REF!</f>
        <v>#REF!</v>
      </c>
      <c r="BH8" s="49" t="e">
        <f>BH4*$B4+BH5*$B5+BH6*$B6+BH7*$B7+#REF!*#REF!</f>
        <v>#REF!</v>
      </c>
      <c r="BI8" s="49" t="e">
        <f>BI4*$B4+BI5*$B5+BI6*$B6+BI7*$B7+#REF!*#REF!</f>
        <v>#REF!</v>
      </c>
      <c r="BJ8" s="49" t="e">
        <f>BJ4*$B4+BJ5*$B5+BJ6*$B6+BJ7*$B7+#REF!*#REF!</f>
        <v>#REF!</v>
      </c>
      <c r="BK8" s="49" t="e">
        <f>BK4*$B4+BK5*$B5+BK6*$B6+BK7*$B7+#REF!*#REF!</f>
        <v>#REF!</v>
      </c>
      <c r="BL8" s="49" t="e">
        <f>BL4*$B4+BL5*$B5+BL6*$B6+BL7*$B7+#REF!*#REF!</f>
        <v>#REF!</v>
      </c>
      <c r="BM8" s="49" t="e">
        <f>BM4*$B4+BM5*$B5+BM6*$B6+BM7*$B7+#REF!*#REF!</f>
        <v>#REF!</v>
      </c>
      <c r="BN8" s="49" t="e">
        <f>BN4*$B4+BN5*$B5+BN6*$B6+BN7*$B7+#REF!*#REF!</f>
        <v>#REF!</v>
      </c>
      <c r="BO8" s="49" t="e">
        <f>BO4*$B4+BO5*$B5+BO6*$B6+BO7*$B7+#REF!*#REF!</f>
        <v>#REF!</v>
      </c>
      <c r="BP8" s="49" t="e">
        <f>BP4*$B4+BP5*$B5+BP6*$B6+BP7*$B7+#REF!*#REF!</f>
        <v>#REF!</v>
      </c>
      <c r="BQ8" s="49" t="e">
        <f>BQ4*$B4+BQ5*$B5+BQ6*$B6+BQ7*$B7+#REF!*#REF!</f>
        <v>#REF!</v>
      </c>
      <c r="BR8" s="49" t="e">
        <f>BR4*$B4+BR5*$B5+BR6*$B6+BR7*$B7+#REF!*#REF!</f>
        <v>#REF!</v>
      </c>
      <c r="BS8" s="49" t="e">
        <f>BS4*$B4+BS5*$B5+BS6*$B6+BS7*$B7+#REF!*#REF!</f>
        <v>#REF!</v>
      </c>
      <c r="BT8" s="49" t="e">
        <f>BT4*$B4+BT5*$B5+BT6*$B6+BT7*$B7+#REF!*#REF!</f>
        <v>#REF!</v>
      </c>
      <c r="BU8" s="49" t="e">
        <f>BU4*$B4+BU5*$B5+BU6*$B6+BU7*$B7+#REF!*#REF!</f>
        <v>#REF!</v>
      </c>
      <c r="BV8" s="49" t="e">
        <f>BV4*$B4+BV5*$B5+BV6*$B6+BV7*$B7+#REF!*#REF!</f>
        <v>#REF!</v>
      </c>
      <c r="BW8" s="49" t="e">
        <f>BW4*$B4+BW5*$B5+BW6*$B6+BW7*$B7+#REF!*#REF!</f>
        <v>#REF!</v>
      </c>
      <c r="BX8" s="49" t="e">
        <f>BX4*$B4+BX5*$B5+BX6*$B6+BX7*$B7+#REF!*#REF!</f>
        <v>#REF!</v>
      </c>
      <c r="BY8" s="49" t="e">
        <f>BY4*$B4+BY5*$B5+BY6*$B6+BY7*$B7+#REF!*#REF!</f>
        <v>#REF!</v>
      </c>
      <c r="BZ8" s="49" t="e">
        <f>BZ4*$B4+BZ5*$B5+BZ6*$B6+BZ7*$B7+#REF!*#REF!</f>
        <v>#REF!</v>
      </c>
      <c r="CA8" s="49" t="e">
        <f>CA4*$B4+CA5*$B5+CA6*$B6+CA7*$B7+#REF!*#REF!</f>
        <v>#REF!</v>
      </c>
      <c r="CB8" s="49" t="e">
        <f>CB4*$B4+CB5*$B5+CB6*$B6+CB7*$B7+#REF!*#REF!</f>
        <v>#REF!</v>
      </c>
      <c r="CC8" s="49" t="e">
        <f>CC4*$B4+CC5*$B5+CC6*$B6+CC7*$B7+#REF!*#REF!</f>
        <v>#REF!</v>
      </c>
      <c r="CD8" s="49" t="e">
        <f>CD4*$B4+CD5*$B5+CD6*$B6+CD7*$B7+#REF!*#REF!</f>
        <v>#REF!</v>
      </c>
      <c r="CE8" s="49" t="e">
        <f>CE4*$B4+CE5*$B5+CE6*$B6+CE7*$B7+#REF!*#REF!</f>
        <v>#REF!</v>
      </c>
      <c r="CF8" s="49" t="e">
        <f>CF4*$B4+CF5*$B5+CF6*$B6+CF7*$B7+#REF!*#REF!</f>
        <v>#REF!</v>
      </c>
      <c r="CG8" s="49" t="e">
        <f>CG4*$B4+CG5*$B5+CG6*$B6+CG7*$B7+#REF!*#REF!</f>
        <v>#REF!</v>
      </c>
      <c r="CH8" s="49" t="e">
        <f>CH4*$B4+CH5*$B5+CH6*$B6+CH7*$B7+#REF!*#REF!</f>
        <v>#REF!</v>
      </c>
      <c r="CI8" s="49" t="e">
        <f>CI4*$B4+CI5*$B5+CI6*$B6+CI7*$B7+#REF!*#REF!</f>
        <v>#REF!</v>
      </c>
      <c r="CJ8" s="49" t="e">
        <f>CJ4*$B4+CJ5*$B5+CJ6*$B6+CJ7*$B7+#REF!*#REF!</f>
        <v>#REF!</v>
      </c>
      <c r="CK8" s="49" t="e">
        <f>CK4*$B4+CK5*$B5+CK6*$B6+CK7*$B7+#REF!*#REF!</f>
        <v>#REF!</v>
      </c>
      <c r="CL8" s="49" t="e">
        <f>CL4*$B4+CL5*$B5+CL6*$B6+CL7*$B7+#REF!*#REF!</f>
        <v>#REF!</v>
      </c>
      <c r="CM8" s="49" t="e">
        <f>CM4*$B4+CM5*$B5+CM6*$B6+CM7*$B7+#REF!*#REF!</f>
        <v>#REF!</v>
      </c>
      <c r="CN8" s="49" t="e">
        <f>CN4*$B4+CN5*$B5+CN6*$B6+CN7*$B7+#REF!*#REF!</f>
        <v>#REF!</v>
      </c>
      <c r="CO8" s="49" t="e">
        <f>CO4*$B4+CO5*$B5+CO6*$B6+CO7*$B7+#REF!*#REF!</f>
        <v>#REF!</v>
      </c>
      <c r="CP8" s="49" t="e">
        <f>CP4*$B4+CP5*$B5+CP6*$B6+CP7*$B7+#REF!*#REF!</f>
        <v>#REF!</v>
      </c>
      <c r="CQ8" s="49" t="e">
        <f>CQ4*$B4+CQ5*$B5+CQ6*$B6+CQ7*$B7+#REF!*#REF!</f>
        <v>#REF!</v>
      </c>
      <c r="CR8" s="49" t="e">
        <f>CR4*$B4+CR5*$B5+CR6*$B6+CR7*$B7+#REF!*#REF!</f>
        <v>#REF!</v>
      </c>
      <c r="CS8" s="62" t="e">
        <f>CS4*$B4+CS5*$B5+CS6*$B6+CS7*$B7+#REF!*#REF!</f>
        <v>#REF!</v>
      </c>
      <c r="CT8" s="71"/>
      <c r="CU8" s="71"/>
      <c r="CV8" s="71"/>
      <c r="CW8" s="71"/>
      <c r="CX8" s="71"/>
      <c r="CY8" s="71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</row>
    <row r="9" spans="1:153" ht="15" thickBot="1" x14ac:dyDescent="0.35">
      <c r="D9" s="5"/>
      <c r="E9" s="73"/>
      <c r="F9" s="73"/>
      <c r="G9" s="73"/>
      <c r="H9" s="72"/>
      <c r="I9" s="25"/>
      <c r="J9" s="25"/>
      <c r="K9" s="25"/>
      <c r="L9" s="25"/>
      <c r="M9" s="25"/>
      <c r="N9" s="25"/>
      <c r="O9" s="25"/>
      <c r="P9" s="25"/>
      <c r="Q9" s="25"/>
      <c r="R9" s="25"/>
      <c r="S9" s="17"/>
      <c r="T9" s="17"/>
      <c r="U9" s="17"/>
      <c r="V9" s="17"/>
      <c r="W9" s="17"/>
      <c r="X9" s="34"/>
      <c r="Y9" s="48"/>
    </row>
    <row r="10" spans="1:153" s="140" customFormat="1" ht="19.95" customHeight="1" thickBot="1" x14ac:dyDescent="0.35">
      <c r="A10" s="1" t="s">
        <v>59</v>
      </c>
      <c r="B10" s="248"/>
      <c r="C10" s="129" t="s">
        <v>6</v>
      </c>
      <c r="D10" s="141"/>
      <c r="E10" s="234" t="s">
        <v>71</v>
      </c>
      <c r="F10" s="234"/>
      <c r="G10" s="235"/>
      <c r="H10" s="133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5"/>
      <c r="T10" s="135"/>
      <c r="U10" s="135"/>
      <c r="V10" s="135"/>
      <c r="W10" s="135"/>
      <c r="X10" s="136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8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</row>
    <row r="11" spans="1:153" ht="15" customHeight="1" thickBot="1" x14ac:dyDescent="0.35">
      <c r="A11" s="159" t="s">
        <v>0</v>
      </c>
      <c r="B11" s="247"/>
      <c r="C11" s="171">
        <v>4.9000000000000004</v>
      </c>
      <c r="D11" s="82"/>
      <c r="E11" s="142"/>
      <c r="F11" s="143"/>
      <c r="G11" s="144"/>
      <c r="H11" s="72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17"/>
      <c r="T11" s="17"/>
      <c r="U11" s="17"/>
      <c r="V11" s="17"/>
      <c r="W11" s="17"/>
      <c r="X11" s="34"/>
      <c r="Y11" s="48"/>
    </row>
    <row r="12" spans="1:153" ht="15" customHeight="1" thickBot="1" x14ac:dyDescent="0.35">
      <c r="A12" s="159" t="s">
        <v>1</v>
      </c>
      <c r="B12" s="247"/>
      <c r="C12" s="172">
        <v>4.9000000000000004</v>
      </c>
      <c r="D12" s="82"/>
      <c r="E12" s="142"/>
      <c r="F12" s="143"/>
      <c r="G12" s="144"/>
      <c r="H12" s="72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17"/>
      <c r="T12" s="17"/>
      <c r="U12" s="17"/>
      <c r="V12" s="17"/>
      <c r="W12" s="17"/>
      <c r="X12" s="34"/>
      <c r="Y12" s="48"/>
    </row>
    <row r="13" spans="1:153" ht="15" customHeight="1" thickBot="1" x14ac:dyDescent="0.35">
      <c r="A13" s="159" t="s">
        <v>2</v>
      </c>
      <c r="B13" s="247"/>
      <c r="C13" s="172">
        <v>4.9000000000000004</v>
      </c>
      <c r="D13" s="82"/>
      <c r="E13" s="142"/>
      <c r="F13" s="143"/>
      <c r="G13" s="144"/>
      <c r="H13" s="72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17"/>
      <c r="T13" s="17"/>
      <c r="U13" s="17"/>
      <c r="V13" s="17"/>
      <c r="W13" s="17"/>
      <c r="X13" s="34"/>
      <c r="Y13" s="48"/>
    </row>
    <row r="14" spans="1:153" ht="15" customHeight="1" thickBot="1" x14ac:dyDescent="0.35">
      <c r="A14" s="159" t="s">
        <v>3</v>
      </c>
      <c r="B14" s="247"/>
      <c r="C14" s="172">
        <v>4.9000000000000004</v>
      </c>
      <c r="D14" s="82"/>
      <c r="E14" s="142"/>
      <c r="F14" s="143"/>
      <c r="G14" s="144"/>
      <c r="H14" s="72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17"/>
      <c r="T14" s="17"/>
      <c r="U14" s="17"/>
      <c r="V14" s="17"/>
      <c r="W14" s="17"/>
      <c r="X14" s="34"/>
      <c r="Y14" s="48"/>
    </row>
    <row r="15" spans="1:153" ht="15" customHeight="1" thickBot="1" x14ac:dyDescent="0.35">
      <c r="A15" s="95" t="s">
        <v>66</v>
      </c>
      <c r="B15" s="249"/>
      <c r="C15" s="173">
        <v>4.9000000000000004</v>
      </c>
      <c r="D15" s="82"/>
      <c r="E15" s="179"/>
      <c r="F15" s="183"/>
      <c r="G15" s="184"/>
      <c r="H15" s="72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17"/>
      <c r="T15" s="17"/>
      <c r="U15" s="17"/>
      <c r="V15" s="17"/>
      <c r="W15" s="17"/>
      <c r="X15" s="34"/>
      <c r="Y15" s="48"/>
    </row>
    <row r="16" spans="1:153" s="16" customFormat="1" ht="30" customHeight="1" thickBot="1" x14ac:dyDescent="0.35">
      <c r="A16" s="96" t="s">
        <v>61</v>
      </c>
      <c r="B16" s="122"/>
      <c r="C16" s="124"/>
      <c r="D16" s="123">
        <f>D11*$B11+D12*$B12+D13*$B13+D14*$B14+D15*$B15</f>
        <v>0</v>
      </c>
      <c r="E16" s="104">
        <f>SUMPRODUCT($C11:$C15,E11:E15)</f>
        <v>0</v>
      </c>
      <c r="F16" s="105">
        <f t="shared" ref="F16:G16" si="0">SUMPRODUCT($C11:$C15,F11:F15)</f>
        <v>0</v>
      </c>
      <c r="G16" s="106">
        <f t="shared" si="0"/>
        <v>0</v>
      </c>
      <c r="H16" s="43">
        <f t="shared" ref="H16:BS16" si="1">H11*$B11+H12*$B12+H13*$B13+H14*$B14+H15*$B15</f>
        <v>0</v>
      </c>
      <c r="I16" s="19">
        <f t="shared" si="1"/>
        <v>0</v>
      </c>
      <c r="J16" s="19">
        <f t="shared" si="1"/>
        <v>0</v>
      </c>
      <c r="K16" s="19">
        <f t="shared" si="1"/>
        <v>0</v>
      </c>
      <c r="L16" s="19">
        <f t="shared" si="1"/>
        <v>0</v>
      </c>
      <c r="M16" s="19">
        <f t="shared" si="1"/>
        <v>0</v>
      </c>
      <c r="N16" s="19">
        <f t="shared" si="1"/>
        <v>0</v>
      </c>
      <c r="O16" s="19">
        <f t="shared" si="1"/>
        <v>0</v>
      </c>
      <c r="P16" s="19">
        <f t="shared" si="1"/>
        <v>0</v>
      </c>
      <c r="Q16" s="19">
        <f t="shared" si="1"/>
        <v>0</v>
      </c>
      <c r="R16" s="19">
        <f t="shared" si="1"/>
        <v>0</v>
      </c>
      <c r="S16" s="19">
        <f t="shared" si="1"/>
        <v>0</v>
      </c>
      <c r="T16" s="19">
        <f t="shared" si="1"/>
        <v>0</v>
      </c>
      <c r="U16" s="19">
        <f t="shared" si="1"/>
        <v>0</v>
      </c>
      <c r="V16" s="19">
        <f t="shared" si="1"/>
        <v>0</v>
      </c>
      <c r="W16" s="19">
        <f t="shared" si="1"/>
        <v>0</v>
      </c>
      <c r="X16" s="36">
        <f t="shared" si="1"/>
        <v>0</v>
      </c>
      <c r="Y16" s="50">
        <f t="shared" si="1"/>
        <v>0</v>
      </c>
      <c r="Z16" s="50">
        <f t="shared" si="1"/>
        <v>0</v>
      </c>
      <c r="AA16" s="50">
        <f t="shared" si="1"/>
        <v>0</v>
      </c>
      <c r="AB16" s="50">
        <f t="shared" si="1"/>
        <v>0</v>
      </c>
      <c r="AC16" s="50">
        <f t="shared" si="1"/>
        <v>0</v>
      </c>
      <c r="AD16" s="50">
        <f t="shared" si="1"/>
        <v>0</v>
      </c>
      <c r="AE16" s="50">
        <f t="shared" si="1"/>
        <v>0</v>
      </c>
      <c r="AF16" s="50">
        <f t="shared" si="1"/>
        <v>0</v>
      </c>
      <c r="AG16" s="50">
        <f t="shared" si="1"/>
        <v>0</v>
      </c>
      <c r="AH16" s="50">
        <f t="shared" si="1"/>
        <v>0</v>
      </c>
      <c r="AI16" s="50">
        <f t="shared" si="1"/>
        <v>0</v>
      </c>
      <c r="AJ16" s="50">
        <f t="shared" si="1"/>
        <v>0</v>
      </c>
      <c r="AK16" s="50">
        <f t="shared" si="1"/>
        <v>0</v>
      </c>
      <c r="AL16" s="50">
        <f t="shared" si="1"/>
        <v>0</v>
      </c>
      <c r="AM16" s="50">
        <f t="shared" si="1"/>
        <v>0</v>
      </c>
      <c r="AN16" s="50">
        <f t="shared" si="1"/>
        <v>0</v>
      </c>
      <c r="AO16" s="50">
        <f t="shared" si="1"/>
        <v>0</v>
      </c>
      <c r="AP16" s="50">
        <f t="shared" si="1"/>
        <v>0</v>
      </c>
      <c r="AQ16" s="50">
        <f t="shared" si="1"/>
        <v>0</v>
      </c>
      <c r="AR16" s="50">
        <f t="shared" si="1"/>
        <v>0</v>
      </c>
      <c r="AS16" s="50">
        <f t="shared" si="1"/>
        <v>0</v>
      </c>
      <c r="AT16" s="50">
        <f t="shared" si="1"/>
        <v>0</v>
      </c>
      <c r="AU16" s="50">
        <f t="shared" si="1"/>
        <v>0</v>
      </c>
      <c r="AV16" s="50">
        <f t="shared" si="1"/>
        <v>0</v>
      </c>
      <c r="AW16" s="50">
        <f t="shared" si="1"/>
        <v>0</v>
      </c>
      <c r="AX16" s="50">
        <f t="shared" si="1"/>
        <v>0</v>
      </c>
      <c r="AY16" s="50">
        <f t="shared" si="1"/>
        <v>0</v>
      </c>
      <c r="AZ16" s="50">
        <f t="shared" si="1"/>
        <v>0</v>
      </c>
      <c r="BA16" s="50">
        <f t="shared" si="1"/>
        <v>0</v>
      </c>
      <c r="BB16" s="50">
        <f t="shared" si="1"/>
        <v>0</v>
      </c>
      <c r="BC16" s="50">
        <f t="shared" si="1"/>
        <v>0</v>
      </c>
      <c r="BD16" s="50">
        <f t="shared" si="1"/>
        <v>0</v>
      </c>
      <c r="BE16" s="50">
        <f t="shared" si="1"/>
        <v>0</v>
      </c>
      <c r="BF16" s="50">
        <f t="shared" si="1"/>
        <v>0</v>
      </c>
      <c r="BG16" s="50">
        <f t="shared" si="1"/>
        <v>0</v>
      </c>
      <c r="BH16" s="50">
        <f t="shared" si="1"/>
        <v>0</v>
      </c>
      <c r="BI16" s="50">
        <f t="shared" si="1"/>
        <v>0</v>
      </c>
      <c r="BJ16" s="50">
        <f t="shared" si="1"/>
        <v>0</v>
      </c>
      <c r="BK16" s="50">
        <f t="shared" si="1"/>
        <v>0</v>
      </c>
      <c r="BL16" s="50">
        <f t="shared" si="1"/>
        <v>0</v>
      </c>
      <c r="BM16" s="50">
        <f t="shared" si="1"/>
        <v>0</v>
      </c>
      <c r="BN16" s="50">
        <f t="shared" si="1"/>
        <v>0</v>
      </c>
      <c r="BO16" s="50">
        <f t="shared" si="1"/>
        <v>0</v>
      </c>
      <c r="BP16" s="50">
        <f t="shared" si="1"/>
        <v>0</v>
      </c>
      <c r="BQ16" s="50">
        <f t="shared" si="1"/>
        <v>0</v>
      </c>
      <c r="BR16" s="50">
        <f t="shared" si="1"/>
        <v>0</v>
      </c>
      <c r="BS16" s="50">
        <f t="shared" si="1"/>
        <v>0</v>
      </c>
      <c r="BT16" s="50">
        <f t="shared" ref="BT16:CS16" si="2">BT11*$B11+BT12*$B12+BT13*$B13+BT14*$B14+BT15*$B15</f>
        <v>0</v>
      </c>
      <c r="BU16" s="50">
        <f t="shared" si="2"/>
        <v>0</v>
      </c>
      <c r="BV16" s="50">
        <f t="shared" si="2"/>
        <v>0</v>
      </c>
      <c r="BW16" s="50">
        <f t="shared" si="2"/>
        <v>0</v>
      </c>
      <c r="BX16" s="50">
        <f t="shared" si="2"/>
        <v>0</v>
      </c>
      <c r="BY16" s="50">
        <f t="shared" si="2"/>
        <v>0</v>
      </c>
      <c r="BZ16" s="50">
        <f t="shared" si="2"/>
        <v>0</v>
      </c>
      <c r="CA16" s="50">
        <f t="shared" si="2"/>
        <v>0</v>
      </c>
      <c r="CB16" s="50">
        <f t="shared" si="2"/>
        <v>0</v>
      </c>
      <c r="CC16" s="50">
        <f t="shared" si="2"/>
        <v>0</v>
      </c>
      <c r="CD16" s="50">
        <f t="shared" si="2"/>
        <v>0</v>
      </c>
      <c r="CE16" s="50">
        <f t="shared" si="2"/>
        <v>0</v>
      </c>
      <c r="CF16" s="50">
        <f t="shared" si="2"/>
        <v>0</v>
      </c>
      <c r="CG16" s="50">
        <f t="shared" si="2"/>
        <v>0</v>
      </c>
      <c r="CH16" s="50">
        <f t="shared" si="2"/>
        <v>0</v>
      </c>
      <c r="CI16" s="50">
        <f t="shared" si="2"/>
        <v>0</v>
      </c>
      <c r="CJ16" s="50">
        <f t="shared" si="2"/>
        <v>0</v>
      </c>
      <c r="CK16" s="50">
        <f t="shared" si="2"/>
        <v>0</v>
      </c>
      <c r="CL16" s="50">
        <f t="shared" si="2"/>
        <v>0</v>
      </c>
      <c r="CM16" s="50">
        <f t="shared" si="2"/>
        <v>0</v>
      </c>
      <c r="CN16" s="50">
        <f t="shared" si="2"/>
        <v>0</v>
      </c>
      <c r="CO16" s="50">
        <f t="shared" si="2"/>
        <v>0</v>
      </c>
      <c r="CP16" s="50">
        <f t="shared" si="2"/>
        <v>0</v>
      </c>
      <c r="CQ16" s="50">
        <f t="shared" si="2"/>
        <v>0</v>
      </c>
      <c r="CR16" s="50">
        <f t="shared" si="2"/>
        <v>0</v>
      </c>
      <c r="CS16" s="63">
        <f t="shared" si="2"/>
        <v>0</v>
      </c>
      <c r="CT16" s="71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</row>
    <row r="17" spans="1:153" ht="15" thickBot="1" x14ac:dyDescent="0.35">
      <c r="C17" s="78"/>
      <c r="E17" s="86"/>
      <c r="F17" s="73"/>
      <c r="G17" s="73"/>
      <c r="H17" s="72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17"/>
      <c r="U17" s="17"/>
      <c r="V17" s="17"/>
      <c r="W17" s="17"/>
      <c r="X17" s="34"/>
    </row>
    <row r="18" spans="1:153" ht="19.95" customHeight="1" thickBot="1" x14ac:dyDescent="0.35">
      <c r="A18" s="98" t="s">
        <v>4</v>
      </c>
      <c r="B18" s="154" t="s">
        <v>15</v>
      </c>
      <c r="C18" s="154" t="s">
        <v>6</v>
      </c>
      <c r="D18" s="153"/>
      <c r="E18" s="234" t="s">
        <v>71</v>
      </c>
      <c r="F18" s="234"/>
      <c r="G18" s="235"/>
      <c r="H18" s="72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17"/>
      <c r="T18" s="17"/>
      <c r="U18" s="17"/>
      <c r="V18" s="17"/>
      <c r="W18" s="17"/>
      <c r="X18" s="34"/>
      <c r="Y18" s="48"/>
    </row>
    <row r="19" spans="1:153" ht="15" customHeight="1" thickBot="1" x14ac:dyDescent="0.35">
      <c r="A19" s="160" t="s">
        <v>7</v>
      </c>
      <c r="B19" s="79" t="s">
        <v>5</v>
      </c>
      <c r="C19" s="2">
        <v>6</v>
      </c>
      <c r="D19" s="24"/>
      <c r="E19" s="142"/>
      <c r="F19" s="143"/>
      <c r="G19" s="144"/>
      <c r="H19" s="72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17"/>
      <c r="T19" s="17"/>
      <c r="U19" s="17"/>
      <c r="V19" s="17"/>
      <c r="W19" s="17"/>
      <c r="X19" s="34"/>
      <c r="Y19" s="48"/>
    </row>
    <row r="20" spans="1:153" ht="15" customHeight="1" thickBot="1" x14ac:dyDescent="0.35">
      <c r="A20" s="99" t="s">
        <v>70</v>
      </c>
      <c r="B20" s="79" t="s">
        <v>8</v>
      </c>
      <c r="C20" s="2">
        <v>4.5</v>
      </c>
      <c r="D20" s="24"/>
      <c r="E20" s="142"/>
      <c r="F20" s="143"/>
      <c r="G20" s="144"/>
      <c r="H20" s="72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17"/>
      <c r="T20" s="17"/>
      <c r="U20" s="17"/>
      <c r="V20" s="17"/>
      <c r="W20" s="17"/>
      <c r="X20" s="34"/>
      <c r="Y20" s="48"/>
    </row>
    <row r="21" spans="1:153" ht="15" customHeight="1" thickBot="1" x14ac:dyDescent="0.35">
      <c r="A21" s="100" t="s">
        <v>9</v>
      </c>
      <c r="B21" s="79" t="s">
        <v>5</v>
      </c>
      <c r="C21" s="2">
        <v>6</v>
      </c>
      <c r="D21" s="24"/>
      <c r="E21" s="142"/>
      <c r="F21" s="143"/>
      <c r="G21" s="144"/>
      <c r="H21" s="72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17"/>
      <c r="T21" s="17"/>
      <c r="U21" s="17"/>
      <c r="V21" s="17"/>
      <c r="W21" s="17"/>
      <c r="X21" s="34"/>
      <c r="Y21" s="48"/>
    </row>
    <row r="22" spans="1:153" ht="15" customHeight="1" thickBot="1" x14ac:dyDescent="0.35">
      <c r="A22" s="99" t="s">
        <v>10</v>
      </c>
      <c r="B22" s="79" t="s">
        <v>8</v>
      </c>
      <c r="C22" s="2">
        <v>4.5</v>
      </c>
      <c r="D22" s="24"/>
      <c r="E22" s="142"/>
      <c r="F22" s="143"/>
      <c r="G22" s="144"/>
      <c r="H22" s="72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17"/>
      <c r="T22" s="17"/>
      <c r="U22" s="17"/>
      <c r="V22" s="17"/>
      <c r="W22" s="17"/>
      <c r="X22" s="34"/>
      <c r="Y22" s="48"/>
    </row>
    <row r="23" spans="1:153" ht="15" customHeight="1" thickBot="1" x14ac:dyDescent="0.35">
      <c r="A23" s="100" t="s">
        <v>11</v>
      </c>
      <c r="B23" s="79" t="s">
        <v>5</v>
      </c>
      <c r="C23" s="2">
        <v>6</v>
      </c>
      <c r="D23" s="24"/>
      <c r="E23" s="142"/>
      <c r="F23" s="143"/>
      <c r="G23" s="144"/>
      <c r="H23" s="72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17"/>
      <c r="T23" s="17"/>
      <c r="U23" s="17"/>
      <c r="V23" s="17"/>
      <c r="W23" s="17"/>
      <c r="X23" s="34"/>
      <c r="Y23" s="48"/>
    </row>
    <row r="24" spans="1:153" ht="15" customHeight="1" thickBot="1" x14ac:dyDescent="0.35">
      <c r="A24" s="161" t="s">
        <v>12</v>
      </c>
      <c r="B24" s="80" t="s">
        <v>8</v>
      </c>
      <c r="C24" s="4">
        <v>4.5</v>
      </c>
      <c r="D24" s="24"/>
      <c r="E24" s="148"/>
      <c r="F24" s="149"/>
      <c r="G24" s="150"/>
      <c r="H24" s="72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17"/>
      <c r="T24" s="17"/>
      <c r="U24" s="17"/>
      <c r="V24" s="17"/>
      <c r="W24" s="17"/>
      <c r="X24" s="34"/>
      <c r="Y24" s="48"/>
    </row>
    <row r="25" spans="1:153" s="30" customFormat="1" ht="30" customHeight="1" thickBot="1" x14ac:dyDescent="0.35">
      <c r="A25" s="94" t="s">
        <v>13</v>
      </c>
      <c r="B25" s="27"/>
      <c r="C25" s="28"/>
      <c r="D25" s="37">
        <f t="shared" ref="D25:BO25" si="3">D19*$C19+D20*$C20+D21*$C21+D22*$C22+D23*$C23+D24*$C24</f>
        <v>0</v>
      </c>
      <c r="E25" s="107">
        <f>SUMPRODUCT($C19:$C24,E19:E24)</f>
        <v>0</v>
      </c>
      <c r="F25" s="108">
        <f t="shared" ref="F25:G25" si="4">SUMPRODUCT($C19:$C24,F19:F24)</f>
        <v>0</v>
      </c>
      <c r="G25" s="109">
        <f t="shared" si="4"/>
        <v>0</v>
      </c>
      <c r="H25" s="44">
        <f t="shared" si="3"/>
        <v>0</v>
      </c>
      <c r="I25" s="29">
        <f t="shared" si="3"/>
        <v>0</v>
      </c>
      <c r="J25" s="29">
        <f t="shared" si="3"/>
        <v>0</v>
      </c>
      <c r="K25" s="29">
        <f t="shared" si="3"/>
        <v>0</v>
      </c>
      <c r="L25" s="29">
        <f t="shared" si="3"/>
        <v>0</v>
      </c>
      <c r="M25" s="29">
        <f t="shared" si="3"/>
        <v>0</v>
      </c>
      <c r="N25" s="29">
        <f t="shared" si="3"/>
        <v>0</v>
      </c>
      <c r="O25" s="29">
        <f t="shared" si="3"/>
        <v>0</v>
      </c>
      <c r="P25" s="29">
        <f t="shared" si="3"/>
        <v>0</v>
      </c>
      <c r="Q25" s="29">
        <f t="shared" si="3"/>
        <v>0</v>
      </c>
      <c r="R25" s="29">
        <f t="shared" si="3"/>
        <v>0</v>
      </c>
      <c r="S25" s="29">
        <f t="shared" si="3"/>
        <v>0</v>
      </c>
      <c r="T25" s="29">
        <f t="shared" si="3"/>
        <v>0</v>
      </c>
      <c r="U25" s="29">
        <f t="shared" si="3"/>
        <v>0</v>
      </c>
      <c r="V25" s="29">
        <f t="shared" si="3"/>
        <v>0</v>
      </c>
      <c r="W25" s="29">
        <f t="shared" si="3"/>
        <v>0</v>
      </c>
      <c r="X25" s="37">
        <f t="shared" si="3"/>
        <v>0</v>
      </c>
      <c r="Y25" s="52">
        <f t="shared" si="3"/>
        <v>0</v>
      </c>
      <c r="Z25" s="52">
        <f t="shared" si="3"/>
        <v>0</v>
      </c>
      <c r="AA25" s="52">
        <f t="shared" si="3"/>
        <v>0</v>
      </c>
      <c r="AB25" s="52">
        <f t="shared" si="3"/>
        <v>0</v>
      </c>
      <c r="AC25" s="52">
        <f t="shared" si="3"/>
        <v>0</v>
      </c>
      <c r="AD25" s="52">
        <f t="shared" si="3"/>
        <v>0</v>
      </c>
      <c r="AE25" s="52">
        <f t="shared" si="3"/>
        <v>0</v>
      </c>
      <c r="AF25" s="52">
        <f t="shared" si="3"/>
        <v>0</v>
      </c>
      <c r="AG25" s="52">
        <f t="shared" si="3"/>
        <v>0</v>
      </c>
      <c r="AH25" s="52">
        <f t="shared" si="3"/>
        <v>0</v>
      </c>
      <c r="AI25" s="52">
        <f t="shared" si="3"/>
        <v>0</v>
      </c>
      <c r="AJ25" s="52">
        <f t="shared" si="3"/>
        <v>0</v>
      </c>
      <c r="AK25" s="52">
        <f t="shared" si="3"/>
        <v>0</v>
      </c>
      <c r="AL25" s="52">
        <f t="shared" si="3"/>
        <v>0</v>
      </c>
      <c r="AM25" s="52">
        <f t="shared" si="3"/>
        <v>0</v>
      </c>
      <c r="AN25" s="52">
        <f t="shared" si="3"/>
        <v>0</v>
      </c>
      <c r="AO25" s="52">
        <f t="shared" si="3"/>
        <v>0</v>
      </c>
      <c r="AP25" s="52">
        <f t="shared" si="3"/>
        <v>0</v>
      </c>
      <c r="AQ25" s="52">
        <f t="shared" si="3"/>
        <v>0</v>
      </c>
      <c r="AR25" s="52">
        <f t="shared" si="3"/>
        <v>0</v>
      </c>
      <c r="AS25" s="52">
        <f t="shared" si="3"/>
        <v>0</v>
      </c>
      <c r="AT25" s="52">
        <f t="shared" si="3"/>
        <v>0</v>
      </c>
      <c r="AU25" s="52">
        <f t="shared" si="3"/>
        <v>0</v>
      </c>
      <c r="AV25" s="52">
        <f t="shared" si="3"/>
        <v>0</v>
      </c>
      <c r="AW25" s="52">
        <f t="shared" si="3"/>
        <v>0</v>
      </c>
      <c r="AX25" s="52">
        <f t="shared" si="3"/>
        <v>0</v>
      </c>
      <c r="AY25" s="52">
        <f t="shared" si="3"/>
        <v>0</v>
      </c>
      <c r="AZ25" s="52">
        <f t="shared" si="3"/>
        <v>0</v>
      </c>
      <c r="BA25" s="52">
        <f t="shared" si="3"/>
        <v>0</v>
      </c>
      <c r="BB25" s="52">
        <f t="shared" si="3"/>
        <v>0</v>
      </c>
      <c r="BC25" s="52">
        <f t="shared" si="3"/>
        <v>0</v>
      </c>
      <c r="BD25" s="52">
        <f t="shared" si="3"/>
        <v>0</v>
      </c>
      <c r="BE25" s="52">
        <f t="shared" si="3"/>
        <v>0</v>
      </c>
      <c r="BF25" s="52">
        <f t="shared" si="3"/>
        <v>0</v>
      </c>
      <c r="BG25" s="52">
        <f t="shared" si="3"/>
        <v>0</v>
      </c>
      <c r="BH25" s="52">
        <f t="shared" si="3"/>
        <v>0</v>
      </c>
      <c r="BI25" s="52">
        <f t="shared" si="3"/>
        <v>0</v>
      </c>
      <c r="BJ25" s="52">
        <f t="shared" si="3"/>
        <v>0</v>
      </c>
      <c r="BK25" s="52">
        <f t="shared" si="3"/>
        <v>0</v>
      </c>
      <c r="BL25" s="52">
        <f t="shared" si="3"/>
        <v>0</v>
      </c>
      <c r="BM25" s="52">
        <f t="shared" si="3"/>
        <v>0</v>
      </c>
      <c r="BN25" s="52">
        <f t="shared" si="3"/>
        <v>0</v>
      </c>
      <c r="BO25" s="52">
        <f t="shared" si="3"/>
        <v>0</v>
      </c>
      <c r="BP25" s="52">
        <f t="shared" ref="BP25:CS25" si="5">BP19*$C19+BP20*$C20+BP21*$C21+BP22*$C22+BP23*$C23+BP24*$C24</f>
        <v>0</v>
      </c>
      <c r="BQ25" s="52">
        <f t="shared" si="5"/>
        <v>0</v>
      </c>
      <c r="BR25" s="52">
        <f t="shared" si="5"/>
        <v>0</v>
      </c>
      <c r="BS25" s="52">
        <f t="shared" si="5"/>
        <v>0</v>
      </c>
      <c r="BT25" s="52">
        <f t="shared" si="5"/>
        <v>0</v>
      </c>
      <c r="BU25" s="52">
        <f t="shared" si="5"/>
        <v>0</v>
      </c>
      <c r="BV25" s="52">
        <f t="shared" si="5"/>
        <v>0</v>
      </c>
      <c r="BW25" s="52">
        <f t="shared" si="5"/>
        <v>0</v>
      </c>
      <c r="BX25" s="52">
        <f t="shared" si="5"/>
        <v>0</v>
      </c>
      <c r="BY25" s="52">
        <f t="shared" si="5"/>
        <v>0</v>
      </c>
      <c r="BZ25" s="52">
        <f t="shared" si="5"/>
        <v>0</v>
      </c>
      <c r="CA25" s="52">
        <f t="shared" si="5"/>
        <v>0</v>
      </c>
      <c r="CB25" s="52">
        <f t="shared" si="5"/>
        <v>0</v>
      </c>
      <c r="CC25" s="52">
        <f t="shared" si="5"/>
        <v>0</v>
      </c>
      <c r="CD25" s="52">
        <f t="shared" si="5"/>
        <v>0</v>
      </c>
      <c r="CE25" s="52">
        <f t="shared" si="5"/>
        <v>0</v>
      </c>
      <c r="CF25" s="52">
        <f t="shared" si="5"/>
        <v>0</v>
      </c>
      <c r="CG25" s="52">
        <f t="shared" si="5"/>
        <v>0</v>
      </c>
      <c r="CH25" s="52">
        <f t="shared" si="5"/>
        <v>0</v>
      </c>
      <c r="CI25" s="52">
        <f t="shared" si="5"/>
        <v>0</v>
      </c>
      <c r="CJ25" s="52">
        <f t="shared" si="5"/>
        <v>0</v>
      </c>
      <c r="CK25" s="52">
        <f t="shared" si="5"/>
        <v>0</v>
      </c>
      <c r="CL25" s="52">
        <f t="shared" si="5"/>
        <v>0</v>
      </c>
      <c r="CM25" s="52">
        <f t="shared" si="5"/>
        <v>0</v>
      </c>
      <c r="CN25" s="52">
        <f t="shared" si="5"/>
        <v>0</v>
      </c>
      <c r="CO25" s="52">
        <f t="shared" si="5"/>
        <v>0</v>
      </c>
      <c r="CP25" s="52">
        <f t="shared" si="5"/>
        <v>0</v>
      </c>
      <c r="CQ25" s="52">
        <f t="shared" si="5"/>
        <v>0</v>
      </c>
      <c r="CR25" s="52">
        <f t="shared" si="5"/>
        <v>0</v>
      </c>
      <c r="CS25" s="64">
        <f t="shared" si="5"/>
        <v>0</v>
      </c>
      <c r="CT25" s="71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</row>
    <row r="26" spans="1:153" ht="15" thickBot="1" x14ac:dyDescent="0.35">
      <c r="C26" s="78"/>
      <c r="D26" s="72"/>
      <c r="E26" s="86"/>
      <c r="F26" s="73"/>
      <c r="G26" s="73"/>
      <c r="H26" s="72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17"/>
      <c r="T26" s="17"/>
      <c r="U26" s="17"/>
      <c r="V26" s="17"/>
      <c r="W26" s="17"/>
      <c r="X26" s="34"/>
      <c r="Y26" s="48"/>
    </row>
    <row r="27" spans="1:153" ht="19.95" customHeight="1" thickBot="1" x14ac:dyDescent="0.35">
      <c r="A27" s="3" t="s">
        <v>14</v>
      </c>
      <c r="B27" s="154" t="s">
        <v>15</v>
      </c>
      <c r="C27" s="154" t="s">
        <v>6</v>
      </c>
      <c r="D27" s="110"/>
      <c r="E27" s="234" t="s">
        <v>71</v>
      </c>
      <c r="F27" s="234"/>
      <c r="G27" s="235"/>
      <c r="H27" s="72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17"/>
      <c r="T27" s="17"/>
      <c r="U27" s="17"/>
      <c r="V27" s="17"/>
      <c r="W27" s="17"/>
      <c r="X27" s="34"/>
      <c r="Y27" s="48"/>
    </row>
    <row r="28" spans="1:153" ht="15" customHeight="1" thickBot="1" x14ac:dyDescent="0.35">
      <c r="A28" s="238" t="s">
        <v>16</v>
      </c>
      <c r="B28" s="79" t="s">
        <v>5</v>
      </c>
      <c r="C28" s="2">
        <v>4.5</v>
      </c>
      <c r="D28" s="24"/>
      <c r="E28" s="142"/>
      <c r="F28" s="143"/>
      <c r="G28" s="144"/>
      <c r="H28" s="72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17"/>
      <c r="T28" s="17"/>
      <c r="U28" s="17"/>
      <c r="V28" s="17"/>
      <c r="W28" s="17"/>
      <c r="X28" s="34"/>
      <c r="Y28" s="48"/>
    </row>
    <row r="29" spans="1:153" ht="15" customHeight="1" thickBot="1" x14ac:dyDescent="0.35">
      <c r="A29" s="239"/>
      <c r="B29" s="79" t="s">
        <v>8</v>
      </c>
      <c r="C29" s="2">
        <v>4</v>
      </c>
      <c r="D29" s="24"/>
      <c r="E29" s="142"/>
      <c r="F29" s="143"/>
      <c r="G29" s="144"/>
      <c r="H29" s="72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17"/>
      <c r="T29" s="17"/>
      <c r="U29" s="17"/>
      <c r="V29" s="17"/>
      <c r="W29" s="17"/>
      <c r="X29" s="34"/>
      <c r="Y29" s="48"/>
    </row>
    <row r="30" spans="1:153" ht="15" customHeight="1" thickBot="1" x14ac:dyDescent="0.35">
      <c r="A30" s="238" t="s">
        <v>17</v>
      </c>
      <c r="B30" s="79" t="s">
        <v>5</v>
      </c>
      <c r="C30" s="2">
        <v>4.5</v>
      </c>
      <c r="D30" s="24"/>
      <c r="E30" s="142"/>
      <c r="F30" s="143"/>
      <c r="G30" s="144"/>
      <c r="H30" s="72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17"/>
      <c r="T30" s="17"/>
      <c r="U30" s="17"/>
      <c r="V30" s="17"/>
      <c r="W30" s="17"/>
      <c r="X30" s="34"/>
      <c r="Y30" s="48"/>
    </row>
    <row r="31" spans="1:153" ht="15" customHeight="1" thickBot="1" x14ac:dyDescent="0.35">
      <c r="A31" s="239"/>
      <c r="B31" s="79" t="s">
        <v>8</v>
      </c>
      <c r="C31" s="2">
        <v>4</v>
      </c>
      <c r="D31" s="24"/>
      <c r="E31" s="142"/>
      <c r="F31" s="143"/>
      <c r="G31" s="144"/>
      <c r="H31" s="72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17"/>
      <c r="T31" s="17"/>
      <c r="U31" s="17"/>
      <c r="V31" s="17"/>
      <c r="W31" s="17"/>
      <c r="X31" s="34"/>
      <c r="Y31" s="48"/>
    </row>
    <row r="32" spans="1:153" ht="15" customHeight="1" thickBot="1" x14ac:dyDescent="0.35">
      <c r="A32" s="238" t="s">
        <v>18</v>
      </c>
      <c r="B32" s="79" t="s">
        <v>5</v>
      </c>
      <c r="C32" s="2">
        <v>4.5</v>
      </c>
      <c r="D32" s="24"/>
      <c r="E32" s="142"/>
      <c r="F32" s="143"/>
      <c r="G32" s="144"/>
      <c r="H32" s="72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17"/>
      <c r="T32" s="17"/>
      <c r="U32" s="17"/>
      <c r="V32" s="17"/>
      <c r="W32" s="17"/>
      <c r="X32" s="34"/>
      <c r="Y32" s="48"/>
    </row>
    <row r="33" spans="1:25" ht="15" customHeight="1" thickBot="1" x14ac:dyDescent="0.35">
      <c r="A33" s="239"/>
      <c r="B33" s="79" t="s">
        <v>8</v>
      </c>
      <c r="C33" s="2">
        <v>4</v>
      </c>
      <c r="D33" s="24"/>
      <c r="E33" s="142"/>
      <c r="F33" s="143"/>
      <c r="G33" s="144"/>
      <c r="H33" s="72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17"/>
      <c r="T33" s="17"/>
      <c r="U33" s="17"/>
      <c r="V33" s="17"/>
      <c r="W33" s="17"/>
      <c r="X33" s="34"/>
      <c r="Y33" s="48"/>
    </row>
    <row r="34" spans="1:25" ht="15" customHeight="1" thickBot="1" x14ac:dyDescent="0.35">
      <c r="A34" s="238" t="s">
        <v>19</v>
      </c>
      <c r="B34" s="79" t="s">
        <v>5</v>
      </c>
      <c r="C34" s="2">
        <v>4.5</v>
      </c>
      <c r="D34" s="24"/>
      <c r="E34" s="142"/>
      <c r="F34" s="143"/>
      <c r="G34" s="144"/>
      <c r="H34" s="72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17"/>
      <c r="T34" s="17"/>
      <c r="U34" s="17"/>
      <c r="V34" s="17"/>
      <c r="W34" s="17"/>
      <c r="X34" s="34"/>
      <c r="Y34" s="48"/>
    </row>
    <row r="35" spans="1:25" ht="15" customHeight="1" thickBot="1" x14ac:dyDescent="0.35">
      <c r="A35" s="239"/>
      <c r="B35" s="79" t="s">
        <v>8</v>
      </c>
      <c r="C35" s="2">
        <v>4</v>
      </c>
      <c r="D35" s="24"/>
      <c r="E35" s="142"/>
      <c r="F35" s="143"/>
      <c r="G35" s="144"/>
      <c r="H35" s="72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17"/>
      <c r="T35" s="17"/>
      <c r="U35" s="17"/>
      <c r="V35" s="17"/>
      <c r="W35" s="17"/>
      <c r="X35" s="34"/>
      <c r="Y35" s="48"/>
    </row>
    <row r="36" spans="1:25" ht="15" customHeight="1" thickBot="1" x14ac:dyDescent="0.35">
      <c r="A36" s="238" t="s">
        <v>20</v>
      </c>
      <c r="B36" s="79" t="s">
        <v>5</v>
      </c>
      <c r="C36" s="2">
        <v>4.5</v>
      </c>
      <c r="D36" s="24"/>
      <c r="E36" s="142"/>
      <c r="F36" s="143"/>
      <c r="G36" s="144"/>
      <c r="H36" s="72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17"/>
      <c r="T36" s="17"/>
      <c r="U36" s="17"/>
      <c r="V36" s="17"/>
      <c r="W36" s="17"/>
      <c r="X36" s="34"/>
      <c r="Y36" s="48"/>
    </row>
    <row r="37" spans="1:25" ht="15" customHeight="1" thickBot="1" x14ac:dyDescent="0.35">
      <c r="A37" s="239"/>
      <c r="B37" s="79" t="s">
        <v>8</v>
      </c>
      <c r="C37" s="2">
        <v>4</v>
      </c>
      <c r="D37" s="24"/>
      <c r="E37" s="142"/>
      <c r="F37" s="143"/>
      <c r="G37" s="144"/>
      <c r="H37" s="72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17"/>
      <c r="T37" s="17"/>
      <c r="U37" s="17"/>
      <c r="V37" s="17"/>
      <c r="W37" s="17"/>
      <c r="X37" s="34"/>
      <c r="Y37" s="48"/>
    </row>
    <row r="38" spans="1:25" ht="15" customHeight="1" thickBot="1" x14ac:dyDescent="0.35">
      <c r="A38" s="238" t="s">
        <v>21</v>
      </c>
      <c r="B38" s="79" t="s">
        <v>5</v>
      </c>
      <c r="C38" s="2">
        <v>4.5</v>
      </c>
      <c r="D38" s="24"/>
      <c r="E38" s="142"/>
      <c r="F38" s="143"/>
      <c r="G38" s="144"/>
      <c r="H38" s="72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17"/>
      <c r="T38" s="17"/>
      <c r="U38" s="17"/>
      <c r="V38" s="17"/>
      <c r="W38" s="17"/>
      <c r="X38" s="34"/>
      <c r="Y38" s="48"/>
    </row>
    <row r="39" spans="1:25" ht="15" customHeight="1" thickBot="1" x14ac:dyDescent="0.35">
      <c r="A39" s="239"/>
      <c r="B39" s="79" t="s">
        <v>8</v>
      </c>
      <c r="C39" s="2">
        <v>4.5</v>
      </c>
      <c r="D39" s="24"/>
      <c r="E39" s="142"/>
      <c r="F39" s="143"/>
      <c r="G39" s="144"/>
      <c r="H39" s="72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17"/>
      <c r="T39" s="17"/>
      <c r="U39" s="17"/>
      <c r="V39" s="17"/>
      <c r="W39" s="17"/>
      <c r="X39" s="34"/>
      <c r="Y39" s="48"/>
    </row>
    <row r="40" spans="1:25" ht="15" customHeight="1" thickBot="1" x14ac:dyDescent="0.35">
      <c r="A40" s="238" t="s">
        <v>22</v>
      </c>
      <c r="B40" s="79" t="s">
        <v>5</v>
      </c>
      <c r="C40" s="2">
        <v>4.5</v>
      </c>
      <c r="D40" s="24"/>
      <c r="E40" s="142"/>
      <c r="F40" s="143"/>
      <c r="G40" s="144"/>
      <c r="H40" s="72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17"/>
      <c r="T40" s="17"/>
      <c r="U40" s="17"/>
      <c r="V40" s="17"/>
      <c r="W40" s="17"/>
      <c r="X40" s="34"/>
      <c r="Y40" s="48"/>
    </row>
    <row r="41" spans="1:25" ht="15" customHeight="1" thickBot="1" x14ac:dyDescent="0.35">
      <c r="A41" s="239"/>
      <c r="B41" s="79" t="s">
        <v>8</v>
      </c>
      <c r="C41" s="2">
        <v>4</v>
      </c>
      <c r="D41" s="24"/>
      <c r="E41" s="142"/>
      <c r="F41" s="143"/>
      <c r="G41" s="144"/>
      <c r="H41" s="72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17"/>
      <c r="T41" s="17"/>
      <c r="U41" s="17"/>
      <c r="V41" s="17"/>
      <c r="W41" s="17"/>
      <c r="X41" s="34"/>
      <c r="Y41" s="48"/>
    </row>
    <row r="42" spans="1:25" ht="15" customHeight="1" thickBot="1" x14ac:dyDescent="0.35">
      <c r="A42" s="238" t="s">
        <v>23</v>
      </c>
      <c r="B42" s="79" t="s">
        <v>5</v>
      </c>
      <c r="C42" s="2">
        <v>4.5</v>
      </c>
      <c r="D42" s="24"/>
      <c r="E42" s="142"/>
      <c r="F42" s="143"/>
      <c r="G42" s="144"/>
      <c r="H42" s="72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17"/>
      <c r="T42" s="17"/>
      <c r="U42" s="17"/>
      <c r="V42" s="17"/>
      <c r="W42" s="17"/>
      <c r="X42" s="34"/>
      <c r="Y42" s="48"/>
    </row>
    <row r="43" spans="1:25" ht="15" customHeight="1" thickBot="1" x14ac:dyDescent="0.35">
      <c r="A43" s="239"/>
      <c r="B43" s="79" t="s">
        <v>8</v>
      </c>
      <c r="C43" s="2">
        <v>4</v>
      </c>
      <c r="D43" s="24"/>
      <c r="E43" s="142"/>
      <c r="F43" s="143"/>
      <c r="G43" s="144"/>
      <c r="H43" s="72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17"/>
      <c r="T43" s="17"/>
      <c r="U43" s="17"/>
      <c r="V43" s="17"/>
      <c r="W43" s="17"/>
      <c r="X43" s="34"/>
      <c r="Y43" s="48"/>
    </row>
    <row r="44" spans="1:25" ht="15" customHeight="1" thickBot="1" x14ac:dyDescent="0.35">
      <c r="A44" s="159" t="s">
        <v>24</v>
      </c>
      <c r="B44" s="79" t="s">
        <v>5</v>
      </c>
      <c r="C44" s="2">
        <v>4.5</v>
      </c>
      <c r="D44" s="24"/>
      <c r="E44" s="142"/>
      <c r="F44" s="143"/>
      <c r="G44" s="144"/>
      <c r="H44" s="72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17"/>
      <c r="T44" s="17"/>
      <c r="U44" s="17"/>
      <c r="V44" s="17"/>
      <c r="W44" s="17"/>
      <c r="X44" s="34"/>
      <c r="Y44" s="48"/>
    </row>
    <row r="45" spans="1:25" ht="15" customHeight="1" thickBot="1" x14ac:dyDescent="0.35">
      <c r="A45" s="159" t="s">
        <v>25</v>
      </c>
      <c r="B45" s="79" t="s">
        <v>5</v>
      </c>
      <c r="C45" s="33">
        <v>4.5</v>
      </c>
      <c r="D45" s="24"/>
      <c r="E45" s="142"/>
      <c r="F45" s="143"/>
      <c r="G45" s="144"/>
      <c r="H45" s="72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17"/>
      <c r="T45" s="17"/>
      <c r="U45" s="17"/>
      <c r="V45" s="17"/>
      <c r="W45" s="17"/>
      <c r="X45" s="34"/>
      <c r="Y45" s="48"/>
    </row>
    <row r="46" spans="1:25" ht="15" customHeight="1" thickBot="1" x14ac:dyDescent="0.35">
      <c r="A46" s="89" t="s">
        <v>26</v>
      </c>
      <c r="B46" s="80" t="s">
        <v>5</v>
      </c>
      <c r="C46" s="2">
        <v>4.5</v>
      </c>
      <c r="D46" s="24"/>
      <c r="E46" s="142"/>
      <c r="F46" s="143"/>
      <c r="G46" s="144"/>
      <c r="H46" s="72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17"/>
      <c r="T46" s="17"/>
      <c r="U46" s="17"/>
      <c r="V46" s="17"/>
      <c r="W46" s="17"/>
      <c r="X46" s="34"/>
      <c r="Y46" s="48"/>
    </row>
    <row r="47" spans="1:25" ht="15" customHeight="1" thickBot="1" x14ac:dyDescent="0.35">
      <c r="A47" s="258" t="s">
        <v>67</v>
      </c>
      <c r="B47" s="81" t="s">
        <v>5</v>
      </c>
      <c r="C47" s="2">
        <v>4.5</v>
      </c>
      <c r="D47" s="24"/>
      <c r="E47" s="180"/>
      <c r="F47" s="185"/>
      <c r="G47" s="186"/>
      <c r="H47" s="72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17"/>
      <c r="T47" s="17"/>
      <c r="U47" s="17"/>
      <c r="V47" s="17"/>
      <c r="W47" s="17"/>
      <c r="X47" s="34"/>
      <c r="Y47" s="48"/>
    </row>
    <row r="48" spans="1:25" ht="15" customHeight="1" thickBot="1" x14ac:dyDescent="0.35">
      <c r="A48" s="259"/>
      <c r="B48" s="81" t="s">
        <v>8</v>
      </c>
      <c r="C48" s="2">
        <v>4</v>
      </c>
      <c r="D48" s="24"/>
      <c r="E48" s="181"/>
      <c r="F48" s="187"/>
      <c r="G48" s="188"/>
      <c r="H48" s="72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17"/>
      <c r="T48" s="17"/>
      <c r="U48" s="17"/>
      <c r="V48" s="17"/>
      <c r="W48" s="17"/>
      <c r="X48" s="34"/>
      <c r="Y48" s="48"/>
    </row>
    <row r="49" spans="1:153" ht="15" customHeight="1" thickBot="1" x14ac:dyDescent="0.35">
      <c r="A49" s="260" t="s">
        <v>27</v>
      </c>
      <c r="B49" s="79" t="s">
        <v>77</v>
      </c>
      <c r="C49" s="2">
        <v>3.5</v>
      </c>
      <c r="D49" s="24"/>
      <c r="E49" s="142"/>
      <c r="F49" s="143"/>
      <c r="G49" s="144"/>
      <c r="H49" s="72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17"/>
      <c r="T49" s="17"/>
      <c r="U49" s="17"/>
      <c r="V49" s="17"/>
      <c r="W49" s="17"/>
      <c r="X49" s="34"/>
      <c r="Y49" s="48"/>
    </row>
    <row r="50" spans="1:153" ht="15" customHeight="1" thickBot="1" x14ac:dyDescent="0.35">
      <c r="A50" s="261"/>
      <c r="B50" s="79" t="s">
        <v>78</v>
      </c>
      <c r="C50" s="4">
        <v>7.5</v>
      </c>
      <c r="D50" s="24"/>
      <c r="E50" s="148"/>
      <c r="F50" s="149"/>
      <c r="G50" s="150"/>
      <c r="H50" s="72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17"/>
      <c r="T50" s="17"/>
      <c r="U50" s="17"/>
      <c r="V50" s="17"/>
      <c r="W50" s="17"/>
      <c r="X50" s="34"/>
      <c r="Y50" s="48"/>
    </row>
    <row r="51" spans="1:153" s="14" customFormat="1" ht="30" customHeight="1" thickBot="1" x14ac:dyDescent="0.35">
      <c r="A51" s="93" t="s">
        <v>28</v>
      </c>
      <c r="B51" s="12"/>
      <c r="C51" s="13"/>
      <c r="D51" s="38">
        <f>D28*$C28+D29*$C29+D30*$C30+D31*$C31+D32*$C32+D33*$C33+D34*$C34+D35*$C35+D36*$C36+D37*$C37+D38*$C38+D39*$C39+D40*$C40+D41*$C41+D42*$C42+D43*$C43+D44*$C44+D45*$C45+D46*$C46+D49*$C49+D50*$C50</f>
        <v>0</v>
      </c>
      <c r="E51" s="111">
        <f>SUMPRODUCT($C28:$C50,E28:E50)</f>
        <v>0</v>
      </c>
      <c r="F51" s="53">
        <f>SUMPRODUCT($C28:$C50,F28:F50)</f>
        <v>0</v>
      </c>
      <c r="G51" s="111">
        <f>SUMPRODUCT($C28:$C50,G28:G50)</f>
        <v>0</v>
      </c>
      <c r="H51" s="45">
        <f t="shared" ref="H51:BS51" si="6">H28*$C28+H29*$C29+H30*$C30+H31*$C31+H32*$C32+H33*$C33+H34*$C34+H35*$C35+H36*$C36+H37*$C37+H38*$C38+H39*$C39+H40*$C40+H41*$C41+H42*$C42+H43*$C43+H44*$C44+H45*$C45+H46*$C46+H47*$C47+H48*$C48+H49*$C49+H50*$C50</f>
        <v>0</v>
      </c>
      <c r="I51" s="20">
        <f t="shared" si="6"/>
        <v>0</v>
      </c>
      <c r="J51" s="20">
        <f t="shared" si="6"/>
        <v>0</v>
      </c>
      <c r="K51" s="20">
        <f t="shared" si="6"/>
        <v>0</v>
      </c>
      <c r="L51" s="20">
        <f t="shared" si="6"/>
        <v>0</v>
      </c>
      <c r="M51" s="20">
        <f t="shared" si="6"/>
        <v>0</v>
      </c>
      <c r="N51" s="20">
        <f t="shared" si="6"/>
        <v>0</v>
      </c>
      <c r="O51" s="20">
        <f t="shared" si="6"/>
        <v>0</v>
      </c>
      <c r="P51" s="20">
        <f t="shared" si="6"/>
        <v>0</v>
      </c>
      <c r="Q51" s="20">
        <f t="shared" si="6"/>
        <v>0</v>
      </c>
      <c r="R51" s="20">
        <f t="shared" si="6"/>
        <v>0</v>
      </c>
      <c r="S51" s="20">
        <f t="shared" si="6"/>
        <v>0</v>
      </c>
      <c r="T51" s="20">
        <f t="shared" si="6"/>
        <v>0</v>
      </c>
      <c r="U51" s="20">
        <f t="shared" si="6"/>
        <v>0</v>
      </c>
      <c r="V51" s="20">
        <f t="shared" si="6"/>
        <v>0</v>
      </c>
      <c r="W51" s="20">
        <f t="shared" si="6"/>
        <v>0</v>
      </c>
      <c r="X51" s="38">
        <f t="shared" si="6"/>
        <v>0</v>
      </c>
      <c r="Y51" s="53">
        <f t="shared" si="6"/>
        <v>0</v>
      </c>
      <c r="Z51" s="53">
        <f t="shared" si="6"/>
        <v>0</v>
      </c>
      <c r="AA51" s="53">
        <f t="shared" si="6"/>
        <v>0</v>
      </c>
      <c r="AB51" s="53">
        <f t="shared" si="6"/>
        <v>0</v>
      </c>
      <c r="AC51" s="53">
        <f t="shared" si="6"/>
        <v>0</v>
      </c>
      <c r="AD51" s="53">
        <f t="shared" si="6"/>
        <v>0</v>
      </c>
      <c r="AE51" s="53">
        <f t="shared" si="6"/>
        <v>0</v>
      </c>
      <c r="AF51" s="53">
        <f t="shared" si="6"/>
        <v>0</v>
      </c>
      <c r="AG51" s="53">
        <f t="shared" si="6"/>
        <v>0</v>
      </c>
      <c r="AH51" s="53">
        <f t="shared" si="6"/>
        <v>0</v>
      </c>
      <c r="AI51" s="53">
        <f t="shared" si="6"/>
        <v>0</v>
      </c>
      <c r="AJ51" s="53">
        <f t="shared" si="6"/>
        <v>0</v>
      </c>
      <c r="AK51" s="53">
        <f t="shared" si="6"/>
        <v>0</v>
      </c>
      <c r="AL51" s="53">
        <f t="shared" si="6"/>
        <v>0</v>
      </c>
      <c r="AM51" s="53">
        <f t="shared" si="6"/>
        <v>0</v>
      </c>
      <c r="AN51" s="53">
        <f t="shared" si="6"/>
        <v>0</v>
      </c>
      <c r="AO51" s="53">
        <f t="shared" si="6"/>
        <v>0</v>
      </c>
      <c r="AP51" s="53">
        <f t="shared" si="6"/>
        <v>0</v>
      </c>
      <c r="AQ51" s="53">
        <f t="shared" si="6"/>
        <v>0</v>
      </c>
      <c r="AR51" s="53">
        <f t="shared" si="6"/>
        <v>0</v>
      </c>
      <c r="AS51" s="53">
        <f t="shared" si="6"/>
        <v>0</v>
      </c>
      <c r="AT51" s="53">
        <f t="shared" si="6"/>
        <v>0</v>
      </c>
      <c r="AU51" s="53">
        <f t="shared" si="6"/>
        <v>0</v>
      </c>
      <c r="AV51" s="53">
        <f t="shared" si="6"/>
        <v>0</v>
      </c>
      <c r="AW51" s="53">
        <f t="shared" si="6"/>
        <v>0</v>
      </c>
      <c r="AX51" s="53">
        <f t="shared" si="6"/>
        <v>0</v>
      </c>
      <c r="AY51" s="53">
        <f t="shared" si="6"/>
        <v>0</v>
      </c>
      <c r="AZ51" s="53">
        <f t="shared" si="6"/>
        <v>0</v>
      </c>
      <c r="BA51" s="53">
        <f t="shared" si="6"/>
        <v>0</v>
      </c>
      <c r="BB51" s="53">
        <f t="shared" si="6"/>
        <v>0</v>
      </c>
      <c r="BC51" s="53">
        <f t="shared" si="6"/>
        <v>0</v>
      </c>
      <c r="BD51" s="53">
        <f t="shared" si="6"/>
        <v>0</v>
      </c>
      <c r="BE51" s="53">
        <f t="shared" si="6"/>
        <v>0</v>
      </c>
      <c r="BF51" s="53">
        <f t="shared" si="6"/>
        <v>0</v>
      </c>
      <c r="BG51" s="53">
        <f t="shared" si="6"/>
        <v>0</v>
      </c>
      <c r="BH51" s="53">
        <f t="shared" si="6"/>
        <v>0</v>
      </c>
      <c r="BI51" s="53">
        <f t="shared" si="6"/>
        <v>0</v>
      </c>
      <c r="BJ51" s="53">
        <f t="shared" si="6"/>
        <v>0</v>
      </c>
      <c r="BK51" s="53">
        <f t="shared" si="6"/>
        <v>0</v>
      </c>
      <c r="BL51" s="53">
        <f t="shared" si="6"/>
        <v>0</v>
      </c>
      <c r="BM51" s="53">
        <f t="shared" si="6"/>
        <v>0</v>
      </c>
      <c r="BN51" s="53">
        <f t="shared" si="6"/>
        <v>0</v>
      </c>
      <c r="BO51" s="53">
        <f t="shared" si="6"/>
        <v>0</v>
      </c>
      <c r="BP51" s="53">
        <f t="shared" si="6"/>
        <v>0</v>
      </c>
      <c r="BQ51" s="53">
        <f t="shared" si="6"/>
        <v>0</v>
      </c>
      <c r="BR51" s="53">
        <f t="shared" si="6"/>
        <v>0</v>
      </c>
      <c r="BS51" s="53">
        <f t="shared" si="6"/>
        <v>0</v>
      </c>
      <c r="BT51" s="53">
        <f t="shared" ref="BT51:CS51" si="7">BT28*$C28+BT29*$C29+BT30*$C30+BT31*$C31+BT32*$C32+BT33*$C33+BT34*$C34+BT35*$C35+BT36*$C36+BT37*$C37+BT38*$C38+BT39*$C39+BT40*$C40+BT41*$C41+BT42*$C42+BT43*$C43+BT44*$C44+BT45*$C45+BT46*$C46+BT47*$C47+BT48*$C48+BT49*$C49+BT50*$C50</f>
        <v>0</v>
      </c>
      <c r="BU51" s="53">
        <f t="shared" si="7"/>
        <v>0</v>
      </c>
      <c r="BV51" s="53">
        <f t="shared" si="7"/>
        <v>0</v>
      </c>
      <c r="BW51" s="53">
        <f t="shared" si="7"/>
        <v>0</v>
      </c>
      <c r="BX51" s="53">
        <f t="shared" si="7"/>
        <v>0</v>
      </c>
      <c r="BY51" s="53">
        <f t="shared" si="7"/>
        <v>0</v>
      </c>
      <c r="BZ51" s="53">
        <f t="shared" si="7"/>
        <v>0</v>
      </c>
      <c r="CA51" s="53">
        <f t="shared" si="7"/>
        <v>0</v>
      </c>
      <c r="CB51" s="53">
        <f t="shared" si="7"/>
        <v>0</v>
      </c>
      <c r="CC51" s="53">
        <f t="shared" si="7"/>
        <v>0</v>
      </c>
      <c r="CD51" s="53">
        <f t="shared" si="7"/>
        <v>0</v>
      </c>
      <c r="CE51" s="53">
        <f t="shared" si="7"/>
        <v>0</v>
      </c>
      <c r="CF51" s="53">
        <f t="shared" si="7"/>
        <v>0</v>
      </c>
      <c r="CG51" s="53">
        <f t="shared" si="7"/>
        <v>0</v>
      </c>
      <c r="CH51" s="53">
        <f t="shared" si="7"/>
        <v>0</v>
      </c>
      <c r="CI51" s="53">
        <f t="shared" si="7"/>
        <v>0</v>
      </c>
      <c r="CJ51" s="53">
        <f t="shared" si="7"/>
        <v>0</v>
      </c>
      <c r="CK51" s="53">
        <f t="shared" si="7"/>
        <v>0</v>
      </c>
      <c r="CL51" s="53">
        <f t="shared" si="7"/>
        <v>0</v>
      </c>
      <c r="CM51" s="53">
        <f t="shared" si="7"/>
        <v>0</v>
      </c>
      <c r="CN51" s="53">
        <f t="shared" si="7"/>
        <v>0</v>
      </c>
      <c r="CO51" s="53">
        <f t="shared" si="7"/>
        <v>0</v>
      </c>
      <c r="CP51" s="53">
        <f t="shared" si="7"/>
        <v>0</v>
      </c>
      <c r="CQ51" s="53">
        <f t="shared" si="7"/>
        <v>0</v>
      </c>
      <c r="CR51" s="53">
        <f t="shared" si="7"/>
        <v>0</v>
      </c>
      <c r="CS51" s="65">
        <f t="shared" si="7"/>
        <v>0</v>
      </c>
      <c r="CT51" s="71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</row>
    <row r="52" spans="1:153" ht="15" thickBot="1" x14ac:dyDescent="0.35">
      <c r="A52" s="240"/>
      <c r="B52" s="240"/>
      <c r="C52" s="240"/>
      <c r="D52" s="240"/>
      <c r="E52" s="240"/>
      <c r="F52" s="240"/>
      <c r="G52" s="240"/>
      <c r="H52" s="72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17"/>
      <c r="T52" s="17"/>
      <c r="U52" s="17"/>
      <c r="V52" s="17"/>
      <c r="W52" s="17"/>
      <c r="X52" s="34"/>
      <c r="Y52" s="48"/>
    </row>
    <row r="53" spans="1:153" ht="19.95" customHeight="1" thickBot="1" x14ac:dyDescent="0.35">
      <c r="A53" s="1" t="s">
        <v>62</v>
      </c>
      <c r="B53" s="231"/>
      <c r="C53" s="129" t="s">
        <v>6</v>
      </c>
      <c r="D53" s="82"/>
      <c r="E53" s="234" t="s">
        <v>71</v>
      </c>
      <c r="F53" s="234"/>
      <c r="G53" s="235"/>
      <c r="H53" s="72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17"/>
      <c r="T53" s="17"/>
      <c r="U53" s="17"/>
      <c r="V53" s="17"/>
      <c r="W53" s="17"/>
      <c r="X53" s="34"/>
      <c r="Y53" s="48"/>
    </row>
    <row r="54" spans="1:153" ht="15" customHeight="1" thickBot="1" x14ac:dyDescent="0.35">
      <c r="A54" s="159" t="s">
        <v>29</v>
      </c>
      <c r="B54" s="232"/>
      <c r="C54" s="83">
        <v>4.5</v>
      </c>
      <c r="D54" s="82"/>
      <c r="E54" s="142"/>
      <c r="F54" s="143"/>
      <c r="G54" s="144"/>
      <c r="H54" s="72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17"/>
      <c r="T54" s="17"/>
      <c r="U54" s="17"/>
      <c r="V54" s="17"/>
      <c r="W54" s="17"/>
      <c r="X54" s="34"/>
      <c r="Y54" s="48"/>
    </row>
    <row r="55" spans="1:153" ht="15" customHeight="1" thickBot="1" x14ac:dyDescent="0.35">
      <c r="A55" s="159" t="s">
        <v>30</v>
      </c>
      <c r="B55" s="232"/>
      <c r="C55" s="156">
        <v>4.5</v>
      </c>
      <c r="D55" s="82"/>
      <c r="E55" s="142"/>
      <c r="F55" s="143"/>
      <c r="G55" s="144"/>
      <c r="H55" s="72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17"/>
      <c r="T55" s="17"/>
      <c r="U55" s="17"/>
      <c r="V55" s="17"/>
      <c r="W55" s="17"/>
      <c r="X55" s="34"/>
      <c r="Y55" s="48"/>
    </row>
    <row r="56" spans="1:153" ht="15" customHeight="1" thickBot="1" x14ac:dyDescent="0.35">
      <c r="A56" s="159" t="s">
        <v>31</v>
      </c>
      <c r="B56" s="232"/>
      <c r="C56" s="156">
        <v>4.5</v>
      </c>
      <c r="D56" s="82"/>
      <c r="E56" s="142"/>
      <c r="F56" s="143"/>
      <c r="G56" s="144"/>
      <c r="H56" s="72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17"/>
      <c r="T56" s="17"/>
      <c r="U56" s="17"/>
      <c r="V56" s="17"/>
      <c r="W56" s="17"/>
      <c r="X56" s="34"/>
      <c r="Y56" s="48"/>
    </row>
    <row r="57" spans="1:153" ht="15" customHeight="1" thickBot="1" x14ac:dyDescent="0.35">
      <c r="A57" s="159" t="s">
        <v>32</v>
      </c>
      <c r="B57" s="232"/>
      <c r="C57" s="156">
        <v>4.5</v>
      </c>
      <c r="D57" s="82"/>
      <c r="E57" s="142"/>
      <c r="F57" s="143"/>
      <c r="G57" s="144"/>
      <c r="H57" s="72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17"/>
      <c r="T57" s="17"/>
      <c r="U57" s="17"/>
      <c r="V57" s="17"/>
      <c r="W57" s="17"/>
      <c r="X57" s="34"/>
      <c r="Y57" s="48"/>
    </row>
    <row r="58" spans="1:153" ht="15" customHeight="1" thickBot="1" x14ac:dyDescent="0.35">
      <c r="A58" s="159" t="s">
        <v>64</v>
      </c>
      <c r="B58" s="232"/>
      <c r="C58" s="156">
        <v>4.5</v>
      </c>
      <c r="D58" s="82"/>
      <c r="E58" s="142"/>
      <c r="F58" s="143"/>
      <c r="G58" s="144"/>
      <c r="H58" s="72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17"/>
      <c r="T58" s="17"/>
      <c r="U58" s="17"/>
      <c r="V58" s="17"/>
      <c r="W58" s="17"/>
      <c r="X58" s="34"/>
      <c r="Y58" s="48"/>
    </row>
    <row r="59" spans="1:153" ht="15" customHeight="1" thickBot="1" x14ac:dyDescent="0.35">
      <c r="A59" s="159" t="s">
        <v>65</v>
      </c>
      <c r="B59" s="232"/>
      <c r="C59" s="156">
        <v>4.5</v>
      </c>
      <c r="D59" s="82"/>
      <c r="E59" s="142"/>
      <c r="F59" s="143"/>
      <c r="G59" s="144"/>
      <c r="H59" s="72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17"/>
      <c r="T59" s="17"/>
      <c r="U59" s="17"/>
      <c r="V59" s="17"/>
      <c r="W59" s="17"/>
      <c r="X59" s="34"/>
      <c r="Y59" s="48"/>
    </row>
    <row r="60" spans="1:153" ht="15" customHeight="1" thickBot="1" x14ac:dyDescent="0.35">
      <c r="A60" s="159" t="s">
        <v>33</v>
      </c>
      <c r="B60" s="232"/>
      <c r="C60" s="156">
        <v>4.5</v>
      </c>
      <c r="D60" s="82"/>
      <c r="E60" s="142"/>
      <c r="F60" s="143"/>
      <c r="G60" s="144"/>
      <c r="H60" s="72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17"/>
      <c r="T60" s="17"/>
      <c r="U60" s="17"/>
      <c r="V60" s="17"/>
      <c r="W60" s="17"/>
      <c r="X60" s="34"/>
      <c r="Y60" s="48"/>
    </row>
    <row r="61" spans="1:153" ht="15" customHeight="1" thickBot="1" x14ac:dyDescent="0.35">
      <c r="A61" s="159" t="s">
        <v>34</v>
      </c>
      <c r="B61" s="232"/>
      <c r="C61" s="156">
        <v>4.5</v>
      </c>
      <c r="D61" s="82"/>
      <c r="E61" s="142"/>
      <c r="F61" s="143"/>
      <c r="G61" s="144"/>
      <c r="H61" s="72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17"/>
      <c r="T61" s="17"/>
      <c r="U61" s="17"/>
      <c r="V61" s="17"/>
      <c r="W61" s="17"/>
      <c r="X61" s="34"/>
      <c r="Y61" s="48"/>
    </row>
    <row r="62" spans="1:153" ht="15" customHeight="1" thickBot="1" x14ac:dyDescent="0.35">
      <c r="A62" s="159" t="s">
        <v>35</v>
      </c>
      <c r="B62" s="232"/>
      <c r="C62" s="156">
        <v>4.5</v>
      </c>
      <c r="D62" s="82"/>
      <c r="E62" s="142"/>
      <c r="F62" s="143"/>
      <c r="G62" s="144"/>
      <c r="H62" s="72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17"/>
      <c r="T62" s="17"/>
      <c r="U62" s="17"/>
      <c r="V62" s="17"/>
      <c r="W62" s="17"/>
      <c r="X62" s="34"/>
      <c r="Y62" s="48"/>
    </row>
    <row r="63" spans="1:153" ht="15" customHeight="1" thickBot="1" x14ac:dyDescent="0.35">
      <c r="A63" s="89" t="s">
        <v>36</v>
      </c>
      <c r="B63" s="232"/>
      <c r="C63" s="156">
        <v>4.5</v>
      </c>
      <c r="D63" s="82"/>
      <c r="E63" s="142"/>
      <c r="F63" s="143"/>
      <c r="G63" s="144"/>
      <c r="H63" s="72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17"/>
      <c r="T63" s="17"/>
      <c r="U63" s="17"/>
      <c r="V63" s="17"/>
      <c r="W63" s="17"/>
      <c r="X63" s="34"/>
      <c r="Y63" s="48"/>
    </row>
    <row r="64" spans="1:153" ht="15" customHeight="1" thickBot="1" x14ac:dyDescent="0.35">
      <c r="A64" s="90" t="s">
        <v>68</v>
      </c>
      <c r="B64" s="233"/>
      <c r="C64" s="84">
        <v>4.5</v>
      </c>
      <c r="D64" s="82"/>
      <c r="E64" s="179"/>
      <c r="F64" s="183"/>
      <c r="G64" s="184"/>
      <c r="H64" s="72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17"/>
      <c r="T64" s="17"/>
      <c r="U64" s="17"/>
      <c r="V64" s="17"/>
      <c r="W64" s="17"/>
      <c r="X64" s="34"/>
      <c r="Y64" s="48"/>
    </row>
    <row r="65" spans="1:153" s="11" customFormat="1" ht="30" customHeight="1" thickBot="1" x14ac:dyDescent="0.35">
      <c r="A65" s="92" t="s">
        <v>37</v>
      </c>
      <c r="B65" s="9"/>
      <c r="C65" s="10"/>
      <c r="D65" s="39">
        <f>D54*$C54+D55*$C55+D56*$C56+D57*$C57+D58*$C58+D59*$C59+D60*$C60+D61*$C61+D62*$C62+D63*$C63</f>
        <v>0</v>
      </c>
      <c r="E65" s="112">
        <f>SUMPRODUCT($C54:$C64,E54:E64)</f>
        <v>0</v>
      </c>
      <c r="F65" s="113">
        <f t="shared" ref="F65:G65" si="8">SUMPRODUCT($C54:$C64,F54:F64)</f>
        <v>0</v>
      </c>
      <c r="G65" s="114">
        <f t="shared" si="8"/>
        <v>0</v>
      </c>
      <c r="H65" s="46">
        <f t="shared" ref="H65:BS65" si="9">H54*$C54+H55*$C55+H56*$C56+H57*$C57+H58*$C58+H59*$C59+H60*$C60+H61*$C61+H62*$C62+H63*$C63+H64*$C64</f>
        <v>0</v>
      </c>
      <c r="I65" s="21">
        <f t="shared" si="9"/>
        <v>0</v>
      </c>
      <c r="J65" s="21">
        <f t="shared" si="9"/>
        <v>0</v>
      </c>
      <c r="K65" s="21">
        <f t="shared" si="9"/>
        <v>0</v>
      </c>
      <c r="L65" s="21">
        <f t="shared" si="9"/>
        <v>0</v>
      </c>
      <c r="M65" s="21">
        <f t="shared" si="9"/>
        <v>0</v>
      </c>
      <c r="N65" s="21">
        <f t="shared" si="9"/>
        <v>0</v>
      </c>
      <c r="O65" s="21">
        <f t="shared" si="9"/>
        <v>0</v>
      </c>
      <c r="P65" s="21">
        <f t="shared" si="9"/>
        <v>0</v>
      </c>
      <c r="Q65" s="21">
        <f t="shared" si="9"/>
        <v>0</v>
      </c>
      <c r="R65" s="21">
        <f t="shared" si="9"/>
        <v>0</v>
      </c>
      <c r="S65" s="21">
        <f t="shared" si="9"/>
        <v>0</v>
      </c>
      <c r="T65" s="21">
        <f t="shared" si="9"/>
        <v>0</v>
      </c>
      <c r="U65" s="21">
        <f t="shared" si="9"/>
        <v>0</v>
      </c>
      <c r="V65" s="21">
        <f t="shared" si="9"/>
        <v>0</v>
      </c>
      <c r="W65" s="21">
        <f t="shared" si="9"/>
        <v>0</v>
      </c>
      <c r="X65" s="39">
        <f t="shared" si="9"/>
        <v>0</v>
      </c>
      <c r="Y65" s="54">
        <f t="shared" si="9"/>
        <v>0</v>
      </c>
      <c r="Z65" s="54">
        <f t="shared" si="9"/>
        <v>0</v>
      </c>
      <c r="AA65" s="54">
        <f t="shared" si="9"/>
        <v>0</v>
      </c>
      <c r="AB65" s="54">
        <f t="shared" si="9"/>
        <v>0</v>
      </c>
      <c r="AC65" s="54">
        <f t="shared" si="9"/>
        <v>0</v>
      </c>
      <c r="AD65" s="54">
        <f t="shared" si="9"/>
        <v>0</v>
      </c>
      <c r="AE65" s="54">
        <f t="shared" si="9"/>
        <v>0</v>
      </c>
      <c r="AF65" s="54">
        <f t="shared" si="9"/>
        <v>0</v>
      </c>
      <c r="AG65" s="54">
        <f t="shared" si="9"/>
        <v>0</v>
      </c>
      <c r="AH65" s="54">
        <f t="shared" si="9"/>
        <v>0</v>
      </c>
      <c r="AI65" s="54">
        <f t="shared" si="9"/>
        <v>0</v>
      </c>
      <c r="AJ65" s="54">
        <f t="shared" si="9"/>
        <v>0</v>
      </c>
      <c r="AK65" s="54">
        <f t="shared" si="9"/>
        <v>0</v>
      </c>
      <c r="AL65" s="54">
        <f t="shared" si="9"/>
        <v>0</v>
      </c>
      <c r="AM65" s="54">
        <f t="shared" si="9"/>
        <v>0</v>
      </c>
      <c r="AN65" s="54">
        <f t="shared" si="9"/>
        <v>0</v>
      </c>
      <c r="AO65" s="54">
        <f t="shared" si="9"/>
        <v>0</v>
      </c>
      <c r="AP65" s="54">
        <f t="shared" si="9"/>
        <v>0</v>
      </c>
      <c r="AQ65" s="54">
        <f t="shared" si="9"/>
        <v>0</v>
      </c>
      <c r="AR65" s="54">
        <f t="shared" si="9"/>
        <v>0</v>
      </c>
      <c r="AS65" s="54">
        <f t="shared" si="9"/>
        <v>0</v>
      </c>
      <c r="AT65" s="54">
        <f t="shared" si="9"/>
        <v>0</v>
      </c>
      <c r="AU65" s="54">
        <f t="shared" si="9"/>
        <v>0</v>
      </c>
      <c r="AV65" s="54">
        <f t="shared" si="9"/>
        <v>0</v>
      </c>
      <c r="AW65" s="54">
        <f t="shared" si="9"/>
        <v>0</v>
      </c>
      <c r="AX65" s="54">
        <f t="shared" si="9"/>
        <v>0</v>
      </c>
      <c r="AY65" s="54">
        <f t="shared" si="9"/>
        <v>0</v>
      </c>
      <c r="AZ65" s="54">
        <f t="shared" si="9"/>
        <v>0</v>
      </c>
      <c r="BA65" s="54">
        <f t="shared" si="9"/>
        <v>0</v>
      </c>
      <c r="BB65" s="54">
        <f t="shared" si="9"/>
        <v>0</v>
      </c>
      <c r="BC65" s="54">
        <f t="shared" si="9"/>
        <v>0</v>
      </c>
      <c r="BD65" s="54">
        <f t="shared" si="9"/>
        <v>0</v>
      </c>
      <c r="BE65" s="54">
        <f t="shared" si="9"/>
        <v>0</v>
      </c>
      <c r="BF65" s="54">
        <f t="shared" si="9"/>
        <v>0</v>
      </c>
      <c r="BG65" s="54">
        <f t="shared" si="9"/>
        <v>0</v>
      </c>
      <c r="BH65" s="54">
        <f t="shared" si="9"/>
        <v>0</v>
      </c>
      <c r="BI65" s="54">
        <f t="shared" si="9"/>
        <v>0</v>
      </c>
      <c r="BJ65" s="54">
        <f t="shared" si="9"/>
        <v>0</v>
      </c>
      <c r="BK65" s="54">
        <f t="shared" si="9"/>
        <v>0</v>
      </c>
      <c r="BL65" s="54">
        <f t="shared" si="9"/>
        <v>0</v>
      </c>
      <c r="BM65" s="54">
        <f t="shared" si="9"/>
        <v>0</v>
      </c>
      <c r="BN65" s="54">
        <f t="shared" si="9"/>
        <v>0</v>
      </c>
      <c r="BO65" s="54">
        <f t="shared" si="9"/>
        <v>0</v>
      </c>
      <c r="BP65" s="54">
        <f t="shared" si="9"/>
        <v>0</v>
      </c>
      <c r="BQ65" s="54">
        <f t="shared" si="9"/>
        <v>0</v>
      </c>
      <c r="BR65" s="54">
        <f t="shared" si="9"/>
        <v>0</v>
      </c>
      <c r="BS65" s="54">
        <f t="shared" si="9"/>
        <v>0</v>
      </c>
      <c r="BT65" s="54">
        <f t="shared" ref="BT65:CS65" si="10">BT54*$C54+BT55*$C55+BT56*$C56+BT57*$C57+BT58*$C58+BT59*$C59+BT60*$C60+BT61*$C61+BT62*$C62+BT63*$C63+BT64*$C64</f>
        <v>0</v>
      </c>
      <c r="BU65" s="54">
        <f t="shared" si="10"/>
        <v>0</v>
      </c>
      <c r="BV65" s="54">
        <f t="shared" si="10"/>
        <v>0</v>
      </c>
      <c r="BW65" s="54">
        <f t="shared" si="10"/>
        <v>0</v>
      </c>
      <c r="BX65" s="54">
        <f t="shared" si="10"/>
        <v>0</v>
      </c>
      <c r="BY65" s="54">
        <f t="shared" si="10"/>
        <v>0</v>
      </c>
      <c r="BZ65" s="54">
        <f t="shared" si="10"/>
        <v>0</v>
      </c>
      <c r="CA65" s="54">
        <f t="shared" si="10"/>
        <v>0</v>
      </c>
      <c r="CB65" s="54">
        <f t="shared" si="10"/>
        <v>0</v>
      </c>
      <c r="CC65" s="54">
        <f t="shared" si="10"/>
        <v>0</v>
      </c>
      <c r="CD65" s="54">
        <f t="shared" si="10"/>
        <v>0</v>
      </c>
      <c r="CE65" s="54">
        <f t="shared" si="10"/>
        <v>0</v>
      </c>
      <c r="CF65" s="54">
        <f t="shared" si="10"/>
        <v>0</v>
      </c>
      <c r="CG65" s="54">
        <f t="shared" si="10"/>
        <v>0</v>
      </c>
      <c r="CH65" s="54">
        <f t="shared" si="10"/>
        <v>0</v>
      </c>
      <c r="CI65" s="54">
        <f t="shared" si="10"/>
        <v>0</v>
      </c>
      <c r="CJ65" s="54">
        <f t="shared" si="10"/>
        <v>0</v>
      </c>
      <c r="CK65" s="54">
        <f t="shared" si="10"/>
        <v>0</v>
      </c>
      <c r="CL65" s="54">
        <f t="shared" si="10"/>
        <v>0</v>
      </c>
      <c r="CM65" s="54">
        <f t="shared" si="10"/>
        <v>0</v>
      </c>
      <c r="CN65" s="54">
        <f t="shared" si="10"/>
        <v>0</v>
      </c>
      <c r="CO65" s="54">
        <f t="shared" si="10"/>
        <v>0</v>
      </c>
      <c r="CP65" s="54">
        <f t="shared" si="10"/>
        <v>0</v>
      </c>
      <c r="CQ65" s="54">
        <f t="shared" si="10"/>
        <v>0</v>
      </c>
      <c r="CR65" s="54">
        <f t="shared" si="10"/>
        <v>0</v>
      </c>
      <c r="CS65" s="66">
        <f t="shared" si="10"/>
        <v>0</v>
      </c>
      <c r="CT65" s="71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70"/>
      <c r="EU65" s="70"/>
      <c r="EV65" s="70"/>
      <c r="EW65" s="70"/>
    </row>
    <row r="66" spans="1:153" ht="15" thickBot="1" x14ac:dyDescent="0.35">
      <c r="C66" s="130"/>
      <c r="D66" s="72"/>
      <c r="E66" s="86"/>
      <c r="F66" s="73"/>
      <c r="G66" s="131"/>
      <c r="H66" s="72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17"/>
      <c r="T66" s="17"/>
      <c r="U66" s="17"/>
      <c r="V66" s="17"/>
      <c r="W66" s="17"/>
      <c r="X66" s="34"/>
      <c r="Y66" s="48"/>
    </row>
    <row r="67" spans="1:153" ht="19.95" customHeight="1" thickBot="1" x14ac:dyDescent="0.35">
      <c r="A67" s="1" t="s">
        <v>63</v>
      </c>
      <c r="B67" s="231"/>
      <c r="C67" s="87" t="s">
        <v>6</v>
      </c>
      <c r="D67" s="82"/>
      <c r="E67" s="234" t="s">
        <v>71</v>
      </c>
      <c r="F67" s="234"/>
      <c r="G67" s="235"/>
      <c r="H67" s="72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17"/>
      <c r="T67" s="17"/>
      <c r="U67" s="17"/>
      <c r="V67" s="17"/>
      <c r="W67" s="17"/>
      <c r="X67" s="34"/>
      <c r="Y67" s="48"/>
    </row>
    <row r="68" spans="1:153" ht="15" customHeight="1" thickBot="1" x14ac:dyDescent="0.35">
      <c r="A68" s="159" t="s">
        <v>38</v>
      </c>
      <c r="B68" s="232"/>
      <c r="C68" s="156">
        <v>5</v>
      </c>
      <c r="D68" s="82"/>
      <c r="E68" s="142"/>
      <c r="F68" s="143"/>
      <c r="G68" s="144"/>
      <c r="H68" s="72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17"/>
      <c r="T68" s="17"/>
      <c r="U68" s="17"/>
      <c r="V68" s="17"/>
      <c r="W68" s="17"/>
      <c r="X68" s="34"/>
      <c r="Y68" s="48"/>
    </row>
    <row r="69" spans="1:153" ht="15" customHeight="1" thickBot="1" x14ac:dyDescent="0.35">
      <c r="A69" s="159" t="s">
        <v>39</v>
      </c>
      <c r="B69" s="232"/>
      <c r="C69" s="156">
        <v>5</v>
      </c>
      <c r="D69" s="82"/>
      <c r="E69" s="142"/>
      <c r="F69" s="143"/>
      <c r="G69" s="144"/>
      <c r="H69" s="72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17"/>
      <c r="T69" s="17"/>
      <c r="U69" s="17"/>
      <c r="V69" s="17"/>
      <c r="W69" s="17"/>
      <c r="X69" s="34"/>
      <c r="Y69" s="48"/>
    </row>
    <row r="70" spans="1:153" ht="15" customHeight="1" thickBot="1" x14ac:dyDescent="0.35">
      <c r="A70" s="159" t="s">
        <v>40</v>
      </c>
      <c r="B70" s="232"/>
      <c r="C70" s="156">
        <v>5</v>
      </c>
      <c r="D70" s="82"/>
      <c r="E70" s="142"/>
      <c r="F70" s="143"/>
      <c r="G70" s="144"/>
      <c r="H70" s="72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17"/>
      <c r="T70" s="17"/>
      <c r="U70" s="17"/>
      <c r="V70" s="17"/>
      <c r="W70" s="17"/>
      <c r="X70" s="34"/>
      <c r="Y70" s="48"/>
    </row>
    <row r="71" spans="1:153" ht="15" customHeight="1" thickBot="1" x14ac:dyDescent="0.35">
      <c r="A71" s="159" t="s">
        <v>41</v>
      </c>
      <c r="B71" s="232"/>
      <c r="C71" s="156">
        <v>5</v>
      </c>
      <c r="D71" s="82"/>
      <c r="E71" s="142"/>
      <c r="F71" s="143"/>
      <c r="G71" s="144"/>
      <c r="H71" s="72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17"/>
      <c r="T71" s="17"/>
      <c r="U71" s="17"/>
      <c r="V71" s="17"/>
      <c r="W71" s="17"/>
      <c r="X71" s="34"/>
      <c r="Y71" s="48"/>
    </row>
    <row r="72" spans="1:153" x14ac:dyDescent="0.3">
      <c r="A72" s="88" t="s">
        <v>42</v>
      </c>
      <c r="B72" s="232"/>
      <c r="C72" s="236">
        <v>5</v>
      </c>
      <c r="D72" s="214"/>
      <c r="E72" s="216"/>
      <c r="F72" s="218"/>
      <c r="G72" s="220"/>
      <c r="H72" s="229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12"/>
      <c r="T72" s="212"/>
      <c r="U72" s="212"/>
      <c r="V72" s="212"/>
      <c r="W72" s="212"/>
      <c r="X72" s="225"/>
      <c r="Y72" s="48"/>
    </row>
    <row r="73" spans="1:153" ht="15" customHeight="1" thickBot="1" x14ac:dyDescent="0.35">
      <c r="A73" s="159" t="s">
        <v>43</v>
      </c>
      <c r="B73" s="232"/>
      <c r="C73" s="237"/>
      <c r="D73" s="215"/>
      <c r="E73" s="217"/>
      <c r="F73" s="219"/>
      <c r="G73" s="221"/>
      <c r="H73" s="230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13"/>
      <c r="T73" s="213"/>
      <c r="U73" s="213"/>
      <c r="V73" s="213"/>
      <c r="W73" s="213"/>
      <c r="X73" s="226"/>
      <c r="Y73" s="48"/>
    </row>
    <row r="74" spans="1:153" x14ac:dyDescent="0.3">
      <c r="A74" s="88" t="s">
        <v>44</v>
      </c>
      <c r="B74" s="232"/>
      <c r="C74" s="236">
        <v>5</v>
      </c>
      <c r="D74" s="214"/>
      <c r="E74" s="216"/>
      <c r="F74" s="218"/>
      <c r="G74" s="220"/>
      <c r="H74" s="229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12"/>
      <c r="T74" s="212"/>
      <c r="U74" s="212"/>
      <c r="V74" s="212"/>
      <c r="W74" s="212"/>
      <c r="X74" s="225"/>
      <c r="Y74" s="48"/>
    </row>
    <row r="75" spans="1:153" ht="15" customHeight="1" thickBot="1" x14ac:dyDescent="0.35">
      <c r="A75" s="159" t="s">
        <v>45</v>
      </c>
      <c r="B75" s="232"/>
      <c r="C75" s="237"/>
      <c r="D75" s="215"/>
      <c r="E75" s="217"/>
      <c r="F75" s="219"/>
      <c r="G75" s="221"/>
      <c r="H75" s="230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13"/>
      <c r="T75" s="213"/>
      <c r="U75" s="213"/>
      <c r="V75" s="213"/>
      <c r="W75" s="213"/>
      <c r="X75" s="226"/>
      <c r="Y75" s="48"/>
    </row>
    <row r="76" spans="1:153" x14ac:dyDescent="0.3">
      <c r="A76" s="88" t="s">
        <v>46</v>
      </c>
      <c r="B76" s="232"/>
      <c r="C76" s="236">
        <v>5</v>
      </c>
      <c r="D76" s="214"/>
      <c r="E76" s="216"/>
      <c r="F76" s="218"/>
      <c r="G76" s="220"/>
      <c r="H76" s="229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12"/>
      <c r="T76" s="212"/>
      <c r="U76" s="212"/>
      <c r="V76" s="212"/>
      <c r="W76" s="212"/>
      <c r="X76" s="225"/>
      <c r="Y76" s="48"/>
    </row>
    <row r="77" spans="1:153" ht="15" customHeight="1" thickBot="1" x14ac:dyDescent="0.35">
      <c r="A77" s="159" t="s">
        <v>47</v>
      </c>
      <c r="B77" s="232"/>
      <c r="C77" s="237"/>
      <c r="D77" s="215"/>
      <c r="E77" s="217"/>
      <c r="F77" s="219"/>
      <c r="G77" s="221"/>
      <c r="H77" s="230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13"/>
      <c r="T77" s="213"/>
      <c r="U77" s="213"/>
      <c r="V77" s="213"/>
      <c r="W77" s="213"/>
      <c r="X77" s="226"/>
      <c r="Y77" s="48"/>
    </row>
    <row r="78" spans="1:153" x14ac:dyDescent="0.3">
      <c r="A78" s="88" t="s">
        <v>48</v>
      </c>
      <c r="B78" s="232"/>
      <c r="C78" s="236">
        <v>5</v>
      </c>
      <c r="D78" s="214"/>
      <c r="E78" s="216"/>
      <c r="F78" s="218"/>
      <c r="G78" s="220"/>
      <c r="H78" s="229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12"/>
      <c r="T78" s="212"/>
      <c r="U78" s="212"/>
      <c r="V78" s="212"/>
      <c r="W78" s="212"/>
      <c r="X78" s="225"/>
      <c r="Y78" s="48"/>
    </row>
    <row r="79" spans="1:153" ht="15" customHeight="1" thickBot="1" x14ac:dyDescent="0.35">
      <c r="A79" s="159" t="s">
        <v>49</v>
      </c>
      <c r="B79" s="232"/>
      <c r="C79" s="237"/>
      <c r="D79" s="215"/>
      <c r="E79" s="217"/>
      <c r="F79" s="219"/>
      <c r="G79" s="221"/>
      <c r="H79" s="230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13"/>
      <c r="T79" s="213"/>
      <c r="U79" s="213"/>
      <c r="V79" s="213"/>
      <c r="W79" s="213"/>
      <c r="X79" s="226"/>
      <c r="Y79" s="48"/>
    </row>
    <row r="80" spans="1:153" x14ac:dyDescent="0.3">
      <c r="A80" s="88" t="s">
        <v>50</v>
      </c>
      <c r="B80" s="232"/>
      <c r="C80" s="236">
        <v>5</v>
      </c>
      <c r="D80" s="214"/>
      <c r="E80" s="216"/>
      <c r="F80" s="218"/>
      <c r="G80" s="220"/>
      <c r="H80" s="229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12"/>
      <c r="T80" s="212"/>
      <c r="U80" s="212"/>
      <c r="V80" s="212"/>
      <c r="W80" s="212"/>
      <c r="X80" s="225"/>
      <c r="Y80" s="48"/>
    </row>
    <row r="81" spans="1:153" ht="15" customHeight="1" thickBot="1" x14ac:dyDescent="0.35">
      <c r="A81" s="89" t="s">
        <v>51</v>
      </c>
      <c r="B81" s="232"/>
      <c r="C81" s="237"/>
      <c r="D81" s="215"/>
      <c r="E81" s="217"/>
      <c r="F81" s="219"/>
      <c r="G81" s="221"/>
      <c r="H81" s="230"/>
      <c r="I81" s="228"/>
      <c r="J81" s="228"/>
      <c r="K81" s="228"/>
      <c r="L81" s="228"/>
      <c r="M81" s="228"/>
      <c r="N81" s="228"/>
      <c r="O81" s="228"/>
      <c r="P81" s="228"/>
      <c r="Q81" s="228"/>
      <c r="R81" s="228"/>
      <c r="S81" s="213"/>
      <c r="T81" s="213"/>
      <c r="U81" s="213"/>
      <c r="V81" s="213"/>
      <c r="W81" s="213"/>
      <c r="X81" s="226"/>
      <c r="Y81" s="48"/>
    </row>
    <row r="82" spans="1:153" ht="15" thickBot="1" x14ac:dyDescent="0.35">
      <c r="A82" s="90" t="s">
        <v>69</v>
      </c>
      <c r="B82" s="233"/>
      <c r="C82" s="84">
        <v>5</v>
      </c>
      <c r="D82" s="155"/>
      <c r="E82" s="179"/>
      <c r="F82" s="183"/>
      <c r="G82" s="184"/>
      <c r="H82" s="162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63"/>
      <c r="T82" s="163"/>
      <c r="U82" s="163"/>
      <c r="V82" s="163"/>
      <c r="W82" s="163"/>
      <c r="X82" s="164"/>
      <c r="Y82" s="48"/>
    </row>
    <row r="83" spans="1:153" s="8" customFormat="1" ht="30" customHeight="1" thickBot="1" x14ac:dyDescent="0.35">
      <c r="A83" s="91" t="s">
        <v>52</v>
      </c>
      <c r="B83" s="6"/>
      <c r="C83" s="7"/>
      <c r="D83" s="40">
        <f>D68*$C68+D69*$C69+D70*$C70+D71*$C71+D72*$C72+D74*$C74+D76*$C76+D78*$C78+D80*$C80</f>
        <v>0</v>
      </c>
      <c r="E83" s="115">
        <f>SUMPRODUCT($C68:$C82,E68:E82)</f>
        <v>0</v>
      </c>
      <c r="F83" s="116">
        <f t="shared" ref="F83:G83" si="11">SUMPRODUCT($C68:$C82,F68:F82)</f>
        <v>0</v>
      </c>
      <c r="G83" s="117">
        <f t="shared" si="11"/>
        <v>0</v>
      </c>
      <c r="H83" s="47">
        <f t="shared" ref="H83:BS83" si="12">H68*$C68+H69*$C69+H70*$C70+H71*$C71+H72*$C72+H74*$C74+H76*$C76+H78*$C78+H80*$C80+H81*$C81+H82*$C82</f>
        <v>0</v>
      </c>
      <c r="I83" s="22">
        <f t="shared" si="12"/>
        <v>0</v>
      </c>
      <c r="J83" s="22">
        <f t="shared" si="12"/>
        <v>0</v>
      </c>
      <c r="K83" s="22">
        <f t="shared" si="12"/>
        <v>0</v>
      </c>
      <c r="L83" s="22">
        <f t="shared" si="12"/>
        <v>0</v>
      </c>
      <c r="M83" s="22">
        <f t="shared" si="12"/>
        <v>0</v>
      </c>
      <c r="N83" s="22">
        <f t="shared" si="12"/>
        <v>0</v>
      </c>
      <c r="O83" s="22">
        <f t="shared" si="12"/>
        <v>0</v>
      </c>
      <c r="P83" s="22">
        <f t="shared" si="12"/>
        <v>0</v>
      </c>
      <c r="Q83" s="22">
        <f t="shared" si="12"/>
        <v>0</v>
      </c>
      <c r="R83" s="22">
        <f t="shared" si="12"/>
        <v>0</v>
      </c>
      <c r="S83" s="22">
        <f t="shared" si="12"/>
        <v>0</v>
      </c>
      <c r="T83" s="22">
        <f t="shared" si="12"/>
        <v>0</v>
      </c>
      <c r="U83" s="22">
        <f t="shared" si="12"/>
        <v>0</v>
      </c>
      <c r="V83" s="22">
        <f t="shared" si="12"/>
        <v>0</v>
      </c>
      <c r="W83" s="22">
        <f t="shared" si="12"/>
        <v>0</v>
      </c>
      <c r="X83" s="40">
        <f t="shared" si="12"/>
        <v>0</v>
      </c>
      <c r="Y83" s="55">
        <f t="shared" si="12"/>
        <v>0</v>
      </c>
      <c r="Z83" s="55">
        <f t="shared" si="12"/>
        <v>0</v>
      </c>
      <c r="AA83" s="55">
        <f t="shared" si="12"/>
        <v>0</v>
      </c>
      <c r="AB83" s="55">
        <f t="shared" si="12"/>
        <v>0</v>
      </c>
      <c r="AC83" s="55">
        <f t="shared" si="12"/>
        <v>0</v>
      </c>
      <c r="AD83" s="55">
        <f t="shared" si="12"/>
        <v>0</v>
      </c>
      <c r="AE83" s="55">
        <f t="shared" si="12"/>
        <v>0</v>
      </c>
      <c r="AF83" s="55">
        <f t="shared" si="12"/>
        <v>0</v>
      </c>
      <c r="AG83" s="55">
        <f t="shared" si="12"/>
        <v>0</v>
      </c>
      <c r="AH83" s="55">
        <f t="shared" si="12"/>
        <v>0</v>
      </c>
      <c r="AI83" s="55">
        <f t="shared" si="12"/>
        <v>0</v>
      </c>
      <c r="AJ83" s="55">
        <f t="shared" si="12"/>
        <v>0</v>
      </c>
      <c r="AK83" s="55">
        <f t="shared" si="12"/>
        <v>0</v>
      </c>
      <c r="AL83" s="55">
        <f t="shared" si="12"/>
        <v>0</v>
      </c>
      <c r="AM83" s="55">
        <f t="shared" si="12"/>
        <v>0</v>
      </c>
      <c r="AN83" s="55">
        <f t="shared" si="12"/>
        <v>0</v>
      </c>
      <c r="AO83" s="55">
        <f t="shared" si="12"/>
        <v>0</v>
      </c>
      <c r="AP83" s="55">
        <f t="shared" si="12"/>
        <v>0</v>
      </c>
      <c r="AQ83" s="55">
        <f t="shared" si="12"/>
        <v>0</v>
      </c>
      <c r="AR83" s="55">
        <f t="shared" si="12"/>
        <v>0</v>
      </c>
      <c r="AS83" s="55">
        <f t="shared" si="12"/>
        <v>0</v>
      </c>
      <c r="AT83" s="55">
        <f t="shared" si="12"/>
        <v>0</v>
      </c>
      <c r="AU83" s="55">
        <f t="shared" si="12"/>
        <v>0</v>
      </c>
      <c r="AV83" s="55">
        <f t="shared" si="12"/>
        <v>0</v>
      </c>
      <c r="AW83" s="55">
        <f t="shared" si="12"/>
        <v>0</v>
      </c>
      <c r="AX83" s="55">
        <f t="shared" si="12"/>
        <v>0</v>
      </c>
      <c r="AY83" s="55">
        <f t="shared" si="12"/>
        <v>0</v>
      </c>
      <c r="AZ83" s="55">
        <f t="shared" si="12"/>
        <v>0</v>
      </c>
      <c r="BA83" s="55">
        <f t="shared" si="12"/>
        <v>0</v>
      </c>
      <c r="BB83" s="55">
        <f t="shared" si="12"/>
        <v>0</v>
      </c>
      <c r="BC83" s="55">
        <f t="shared" si="12"/>
        <v>0</v>
      </c>
      <c r="BD83" s="55">
        <f t="shared" si="12"/>
        <v>0</v>
      </c>
      <c r="BE83" s="55">
        <f t="shared" si="12"/>
        <v>0</v>
      </c>
      <c r="BF83" s="55">
        <f t="shared" si="12"/>
        <v>0</v>
      </c>
      <c r="BG83" s="55">
        <f t="shared" si="12"/>
        <v>0</v>
      </c>
      <c r="BH83" s="55">
        <f t="shared" si="12"/>
        <v>0</v>
      </c>
      <c r="BI83" s="55">
        <f t="shared" si="12"/>
        <v>0</v>
      </c>
      <c r="BJ83" s="55">
        <f t="shared" si="12"/>
        <v>0</v>
      </c>
      <c r="BK83" s="55">
        <f t="shared" si="12"/>
        <v>0</v>
      </c>
      <c r="BL83" s="55">
        <f t="shared" si="12"/>
        <v>0</v>
      </c>
      <c r="BM83" s="55">
        <f t="shared" si="12"/>
        <v>0</v>
      </c>
      <c r="BN83" s="55">
        <f t="shared" si="12"/>
        <v>0</v>
      </c>
      <c r="BO83" s="55">
        <f t="shared" si="12"/>
        <v>0</v>
      </c>
      <c r="BP83" s="55">
        <f t="shared" si="12"/>
        <v>0</v>
      </c>
      <c r="BQ83" s="55">
        <f t="shared" si="12"/>
        <v>0</v>
      </c>
      <c r="BR83" s="55">
        <f t="shared" si="12"/>
        <v>0</v>
      </c>
      <c r="BS83" s="55">
        <f t="shared" si="12"/>
        <v>0</v>
      </c>
      <c r="BT83" s="55">
        <f t="shared" ref="BT83:CS83" si="13">BT68*$C68+BT69*$C69+BT70*$C70+BT71*$C71+BT72*$C72+BT74*$C74+BT76*$C76+BT78*$C78+BT80*$C80+BT81*$C81+BT82*$C82</f>
        <v>0</v>
      </c>
      <c r="BU83" s="55">
        <f t="shared" si="13"/>
        <v>0</v>
      </c>
      <c r="BV83" s="55">
        <f t="shared" si="13"/>
        <v>0</v>
      </c>
      <c r="BW83" s="55">
        <f t="shared" si="13"/>
        <v>0</v>
      </c>
      <c r="BX83" s="55">
        <f t="shared" si="13"/>
        <v>0</v>
      </c>
      <c r="BY83" s="55">
        <f t="shared" si="13"/>
        <v>0</v>
      </c>
      <c r="BZ83" s="55">
        <f t="shared" si="13"/>
        <v>0</v>
      </c>
      <c r="CA83" s="55">
        <f t="shared" si="13"/>
        <v>0</v>
      </c>
      <c r="CB83" s="55">
        <f t="shared" si="13"/>
        <v>0</v>
      </c>
      <c r="CC83" s="55">
        <f t="shared" si="13"/>
        <v>0</v>
      </c>
      <c r="CD83" s="55">
        <f t="shared" si="13"/>
        <v>0</v>
      </c>
      <c r="CE83" s="55">
        <f t="shared" si="13"/>
        <v>0</v>
      </c>
      <c r="CF83" s="55">
        <f t="shared" si="13"/>
        <v>0</v>
      </c>
      <c r="CG83" s="55">
        <f t="shared" si="13"/>
        <v>0</v>
      </c>
      <c r="CH83" s="55">
        <f t="shared" si="13"/>
        <v>0</v>
      </c>
      <c r="CI83" s="55">
        <f t="shared" si="13"/>
        <v>0</v>
      </c>
      <c r="CJ83" s="55">
        <f t="shared" si="13"/>
        <v>0</v>
      </c>
      <c r="CK83" s="55">
        <f t="shared" si="13"/>
        <v>0</v>
      </c>
      <c r="CL83" s="55">
        <f t="shared" si="13"/>
        <v>0</v>
      </c>
      <c r="CM83" s="55">
        <f t="shared" si="13"/>
        <v>0</v>
      </c>
      <c r="CN83" s="55">
        <f t="shared" si="13"/>
        <v>0</v>
      </c>
      <c r="CO83" s="55">
        <f t="shared" si="13"/>
        <v>0</v>
      </c>
      <c r="CP83" s="55">
        <f t="shared" si="13"/>
        <v>0</v>
      </c>
      <c r="CQ83" s="55">
        <f t="shared" si="13"/>
        <v>0</v>
      </c>
      <c r="CR83" s="55">
        <f t="shared" si="13"/>
        <v>0</v>
      </c>
      <c r="CS83" s="67">
        <f t="shared" si="13"/>
        <v>0</v>
      </c>
      <c r="CT83" s="71"/>
      <c r="CU83" s="71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70"/>
      <c r="EF83" s="70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70"/>
      <c r="EU83" s="70"/>
      <c r="EV83" s="70"/>
      <c r="EW83" s="70"/>
    </row>
    <row r="84" spans="1:153" ht="15" thickBot="1" x14ac:dyDescent="0.35">
      <c r="A84" s="197"/>
      <c r="B84" s="197"/>
      <c r="C84" s="198"/>
      <c r="D84" s="157"/>
      <c r="E84" s="199"/>
      <c r="F84" s="200"/>
      <c r="G84" s="200"/>
      <c r="H84" s="72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17"/>
      <c r="T84" s="17"/>
      <c r="U84" s="17"/>
      <c r="V84" s="17"/>
      <c r="W84" s="17"/>
      <c r="X84" s="34"/>
      <c r="Y84" s="48"/>
    </row>
    <row r="85" spans="1:153" ht="46.2" customHeight="1" thickBot="1" x14ac:dyDescent="0.35">
      <c r="A85" s="201" t="s">
        <v>84</v>
      </c>
      <c r="B85" s="202"/>
      <c r="C85" s="203"/>
      <c r="D85" s="82"/>
      <c r="E85" s="222">
        <f xml:space="preserve"> SUM(E4:G7,E11:G14,E19:G24,E28:G46,E49:G50,E54:G63,E68:G81)</f>
        <v>0</v>
      </c>
      <c r="F85" s="223"/>
      <c r="G85" s="224"/>
      <c r="H85" s="72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17"/>
      <c r="T85" s="17"/>
      <c r="U85" s="17"/>
      <c r="V85" s="17"/>
      <c r="W85" s="17"/>
      <c r="X85" s="34"/>
      <c r="Y85" s="48"/>
    </row>
    <row r="86" spans="1:153" ht="15" customHeight="1" thickBot="1" x14ac:dyDescent="0.35">
      <c r="A86" s="204" t="s">
        <v>79</v>
      </c>
      <c r="B86" s="206"/>
      <c r="C86" s="205"/>
      <c r="D86" s="82"/>
      <c r="E86" s="176">
        <f>INT(SUM(SUM(E4:G7)+SUM(E11:G14)+SUM(E19:G24)+ SUM(E28:G46)+SUM(E49:G50)+SUM(E54:G63)+SUM(E68:G81))/5)</f>
        <v>0</v>
      </c>
      <c r="F86" s="177"/>
      <c r="G86" s="151"/>
      <c r="H86" s="72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17"/>
      <c r="T86" s="17"/>
      <c r="U86" s="17"/>
      <c r="V86" s="17"/>
      <c r="W86" s="17"/>
      <c r="X86" s="34"/>
      <c r="Y86" s="48"/>
    </row>
    <row r="87" spans="1:153" ht="15" customHeight="1" thickBot="1" x14ac:dyDescent="0.35">
      <c r="A87" s="204" t="s">
        <v>81</v>
      </c>
      <c r="B87" s="205"/>
      <c r="C87" s="178">
        <v>4.8</v>
      </c>
      <c r="D87" s="82"/>
      <c r="E87" s="174">
        <f>PRODUCT(E86,C87)</f>
        <v>0</v>
      </c>
      <c r="F87" s="175"/>
      <c r="G87" s="151"/>
      <c r="H87" s="72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17"/>
      <c r="T87" s="17"/>
      <c r="U87" s="17"/>
      <c r="V87" s="17"/>
      <c r="W87" s="17"/>
      <c r="X87" s="34"/>
      <c r="Y87" s="48"/>
    </row>
    <row r="88" spans="1:153" ht="21" customHeight="1" thickBot="1" x14ac:dyDescent="0.35">
      <c r="A88" s="197"/>
      <c r="B88" s="197"/>
      <c r="C88" s="198"/>
      <c r="D88" s="157"/>
      <c r="E88" s="199"/>
      <c r="F88" s="200"/>
      <c r="G88" s="200"/>
      <c r="H88" s="72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17"/>
      <c r="T88" s="17"/>
      <c r="U88" s="17"/>
      <c r="V88" s="17"/>
      <c r="W88" s="17"/>
      <c r="X88" s="34"/>
      <c r="Y88" s="48"/>
    </row>
    <row r="89" spans="1:153" s="31" customFormat="1" ht="46.5" customHeight="1" thickBot="1" x14ac:dyDescent="0.35">
      <c r="A89" s="207" t="s">
        <v>80</v>
      </c>
      <c r="B89" s="208"/>
      <c r="C89" s="209"/>
      <c r="D89" s="118" t="e">
        <f>D83+D65+D51+D25+D16+D8</f>
        <v>#REF!</v>
      </c>
      <c r="E89" s="119">
        <f>E83+E65+E51+E25+E16+E8+E87</f>
        <v>0</v>
      </c>
      <c r="F89" s="120">
        <f>F83+F65+F51+F25+F16+F8</f>
        <v>0</v>
      </c>
      <c r="G89" s="121">
        <f t="shared" ref="G89:AK89" si="14">G83+G65+G51+G25+G16+G8</f>
        <v>0</v>
      </c>
      <c r="H89" s="85" t="e">
        <f t="shared" si="14"/>
        <v>#REF!</v>
      </c>
      <c r="I89" s="59" t="e">
        <f t="shared" si="14"/>
        <v>#REF!</v>
      </c>
      <c r="J89" s="59" t="e">
        <f t="shared" si="14"/>
        <v>#REF!</v>
      </c>
      <c r="K89" s="32" t="e">
        <f t="shared" si="14"/>
        <v>#REF!</v>
      </c>
      <c r="L89" s="32" t="e">
        <f t="shared" si="14"/>
        <v>#REF!</v>
      </c>
      <c r="M89" s="32" t="e">
        <f t="shared" si="14"/>
        <v>#REF!</v>
      </c>
      <c r="N89" s="32" t="e">
        <f t="shared" si="14"/>
        <v>#REF!</v>
      </c>
      <c r="O89" s="32" t="e">
        <f t="shared" si="14"/>
        <v>#REF!</v>
      </c>
      <c r="P89" s="32" t="e">
        <f t="shared" si="14"/>
        <v>#REF!</v>
      </c>
      <c r="Q89" s="32" t="e">
        <f t="shared" si="14"/>
        <v>#REF!</v>
      </c>
      <c r="R89" s="32" t="e">
        <f t="shared" si="14"/>
        <v>#REF!</v>
      </c>
      <c r="S89" s="32" t="e">
        <f t="shared" si="14"/>
        <v>#REF!</v>
      </c>
      <c r="T89" s="32" t="e">
        <f t="shared" si="14"/>
        <v>#REF!</v>
      </c>
      <c r="U89" s="32" t="e">
        <f t="shared" si="14"/>
        <v>#REF!</v>
      </c>
      <c r="V89" s="32" t="e">
        <f t="shared" si="14"/>
        <v>#REF!</v>
      </c>
      <c r="W89" s="32" t="e">
        <f t="shared" si="14"/>
        <v>#REF!</v>
      </c>
      <c r="X89" s="41" t="e">
        <f t="shared" si="14"/>
        <v>#REF!</v>
      </c>
      <c r="Y89" s="56" t="e">
        <f t="shared" si="14"/>
        <v>#REF!</v>
      </c>
      <c r="Z89" s="56" t="e">
        <f t="shared" si="14"/>
        <v>#REF!</v>
      </c>
      <c r="AA89" s="56" t="e">
        <f t="shared" si="14"/>
        <v>#REF!</v>
      </c>
      <c r="AB89" s="56" t="e">
        <f t="shared" si="14"/>
        <v>#REF!</v>
      </c>
      <c r="AC89" s="56" t="e">
        <f t="shared" si="14"/>
        <v>#REF!</v>
      </c>
      <c r="AD89" s="56" t="e">
        <f t="shared" si="14"/>
        <v>#REF!</v>
      </c>
      <c r="AE89" s="56" t="e">
        <f t="shared" si="14"/>
        <v>#REF!</v>
      </c>
      <c r="AF89" s="56" t="e">
        <f t="shared" si="14"/>
        <v>#REF!</v>
      </c>
      <c r="AG89" s="56" t="e">
        <f t="shared" si="14"/>
        <v>#REF!</v>
      </c>
      <c r="AH89" s="56" t="e">
        <f t="shared" si="14"/>
        <v>#REF!</v>
      </c>
      <c r="AI89" s="56" t="e">
        <f t="shared" si="14"/>
        <v>#REF!</v>
      </c>
      <c r="AJ89" s="56" t="e">
        <f t="shared" si="14"/>
        <v>#REF!</v>
      </c>
      <c r="AK89" s="56" t="e">
        <f t="shared" si="14"/>
        <v>#REF!</v>
      </c>
      <c r="AL89" s="56" t="e">
        <f t="shared" ref="AL89:BQ89" si="15">AL83+AL65+AL51+AL25+AL16+AL8</f>
        <v>#REF!</v>
      </c>
      <c r="AM89" s="56" t="e">
        <f t="shared" si="15"/>
        <v>#REF!</v>
      </c>
      <c r="AN89" s="56" t="e">
        <f t="shared" si="15"/>
        <v>#REF!</v>
      </c>
      <c r="AO89" s="56" t="e">
        <f t="shared" si="15"/>
        <v>#REF!</v>
      </c>
      <c r="AP89" s="56" t="e">
        <f t="shared" si="15"/>
        <v>#REF!</v>
      </c>
      <c r="AQ89" s="56" t="e">
        <f t="shared" si="15"/>
        <v>#REF!</v>
      </c>
      <c r="AR89" s="56" t="e">
        <f t="shared" si="15"/>
        <v>#REF!</v>
      </c>
      <c r="AS89" s="56" t="e">
        <f t="shared" si="15"/>
        <v>#REF!</v>
      </c>
      <c r="AT89" s="56" t="e">
        <f t="shared" si="15"/>
        <v>#REF!</v>
      </c>
      <c r="AU89" s="56" t="e">
        <f t="shared" si="15"/>
        <v>#REF!</v>
      </c>
      <c r="AV89" s="56" t="e">
        <f t="shared" si="15"/>
        <v>#REF!</v>
      </c>
      <c r="AW89" s="56" t="e">
        <f t="shared" si="15"/>
        <v>#REF!</v>
      </c>
      <c r="AX89" s="56" t="e">
        <f t="shared" si="15"/>
        <v>#REF!</v>
      </c>
      <c r="AY89" s="56" t="e">
        <f t="shared" si="15"/>
        <v>#REF!</v>
      </c>
      <c r="AZ89" s="56" t="e">
        <f t="shared" si="15"/>
        <v>#REF!</v>
      </c>
      <c r="BA89" s="56" t="e">
        <f t="shared" si="15"/>
        <v>#REF!</v>
      </c>
      <c r="BB89" s="56" t="e">
        <f t="shared" si="15"/>
        <v>#REF!</v>
      </c>
      <c r="BC89" s="56" t="e">
        <f t="shared" si="15"/>
        <v>#REF!</v>
      </c>
      <c r="BD89" s="56" t="e">
        <f t="shared" si="15"/>
        <v>#REF!</v>
      </c>
      <c r="BE89" s="56" t="e">
        <f t="shared" si="15"/>
        <v>#REF!</v>
      </c>
      <c r="BF89" s="56" t="e">
        <f t="shared" si="15"/>
        <v>#REF!</v>
      </c>
      <c r="BG89" s="56" t="e">
        <f t="shared" si="15"/>
        <v>#REF!</v>
      </c>
      <c r="BH89" s="56" t="e">
        <f t="shared" si="15"/>
        <v>#REF!</v>
      </c>
      <c r="BI89" s="56" t="e">
        <f t="shared" si="15"/>
        <v>#REF!</v>
      </c>
      <c r="BJ89" s="56" t="e">
        <f t="shared" si="15"/>
        <v>#REF!</v>
      </c>
      <c r="BK89" s="56" t="e">
        <f t="shared" si="15"/>
        <v>#REF!</v>
      </c>
      <c r="BL89" s="56" t="e">
        <f t="shared" si="15"/>
        <v>#REF!</v>
      </c>
      <c r="BM89" s="56" t="e">
        <f t="shared" si="15"/>
        <v>#REF!</v>
      </c>
      <c r="BN89" s="56" t="e">
        <f t="shared" si="15"/>
        <v>#REF!</v>
      </c>
      <c r="BO89" s="56" t="e">
        <f t="shared" si="15"/>
        <v>#REF!</v>
      </c>
      <c r="BP89" s="56" t="e">
        <f t="shared" si="15"/>
        <v>#REF!</v>
      </c>
      <c r="BQ89" s="56" t="e">
        <f t="shared" si="15"/>
        <v>#REF!</v>
      </c>
      <c r="BR89" s="56" t="e">
        <f t="shared" ref="BR89:CS89" si="16">BR83+BR65+BR51+BR25+BR16+BR8</f>
        <v>#REF!</v>
      </c>
      <c r="BS89" s="56" t="e">
        <f t="shared" si="16"/>
        <v>#REF!</v>
      </c>
      <c r="BT89" s="56" t="e">
        <f t="shared" si="16"/>
        <v>#REF!</v>
      </c>
      <c r="BU89" s="56" t="e">
        <f t="shared" si="16"/>
        <v>#REF!</v>
      </c>
      <c r="BV89" s="56" t="e">
        <f t="shared" si="16"/>
        <v>#REF!</v>
      </c>
      <c r="BW89" s="56" t="e">
        <f t="shared" si="16"/>
        <v>#REF!</v>
      </c>
      <c r="BX89" s="56" t="e">
        <f t="shared" si="16"/>
        <v>#REF!</v>
      </c>
      <c r="BY89" s="56" t="e">
        <f t="shared" si="16"/>
        <v>#REF!</v>
      </c>
      <c r="BZ89" s="56" t="e">
        <f t="shared" si="16"/>
        <v>#REF!</v>
      </c>
      <c r="CA89" s="56" t="e">
        <f t="shared" si="16"/>
        <v>#REF!</v>
      </c>
      <c r="CB89" s="56" t="e">
        <f t="shared" si="16"/>
        <v>#REF!</v>
      </c>
      <c r="CC89" s="56" t="e">
        <f t="shared" si="16"/>
        <v>#REF!</v>
      </c>
      <c r="CD89" s="56" t="e">
        <f t="shared" si="16"/>
        <v>#REF!</v>
      </c>
      <c r="CE89" s="56" t="e">
        <f t="shared" si="16"/>
        <v>#REF!</v>
      </c>
      <c r="CF89" s="56" t="e">
        <f t="shared" si="16"/>
        <v>#REF!</v>
      </c>
      <c r="CG89" s="56" t="e">
        <f t="shared" si="16"/>
        <v>#REF!</v>
      </c>
      <c r="CH89" s="56" t="e">
        <f t="shared" si="16"/>
        <v>#REF!</v>
      </c>
      <c r="CI89" s="56" t="e">
        <f t="shared" si="16"/>
        <v>#REF!</v>
      </c>
      <c r="CJ89" s="56" t="e">
        <f t="shared" si="16"/>
        <v>#REF!</v>
      </c>
      <c r="CK89" s="56" t="e">
        <f t="shared" si="16"/>
        <v>#REF!</v>
      </c>
      <c r="CL89" s="56" t="e">
        <f t="shared" si="16"/>
        <v>#REF!</v>
      </c>
      <c r="CM89" s="56" t="e">
        <f t="shared" si="16"/>
        <v>#REF!</v>
      </c>
      <c r="CN89" s="56" t="e">
        <f t="shared" si="16"/>
        <v>#REF!</v>
      </c>
      <c r="CO89" s="56" t="e">
        <f t="shared" si="16"/>
        <v>#REF!</v>
      </c>
      <c r="CP89" s="56" t="e">
        <f t="shared" si="16"/>
        <v>#REF!</v>
      </c>
      <c r="CQ89" s="56" t="e">
        <f t="shared" si="16"/>
        <v>#REF!</v>
      </c>
      <c r="CR89" s="56" t="e">
        <f t="shared" si="16"/>
        <v>#REF!</v>
      </c>
      <c r="CS89" s="68" t="e">
        <f t="shared" si="16"/>
        <v>#REF!</v>
      </c>
      <c r="CT89" s="169"/>
      <c r="CU89" s="1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/>
      <c r="EI89" s="69"/>
      <c r="EJ89" s="69"/>
      <c r="EK89" s="69"/>
      <c r="EL89" s="69"/>
      <c r="EM89" s="69"/>
      <c r="EN89" s="69"/>
      <c r="EO89" s="69"/>
      <c r="EP89" s="69"/>
      <c r="EQ89" s="69"/>
      <c r="ER89" s="69"/>
      <c r="ES89" s="69"/>
      <c r="ET89" s="69"/>
      <c r="EU89" s="69"/>
      <c r="EV89" s="69"/>
      <c r="EW89" s="69"/>
    </row>
    <row r="90" spans="1:153" ht="15" thickBot="1" x14ac:dyDescent="0.35">
      <c r="A90" s="210"/>
      <c r="B90" s="210"/>
      <c r="C90" s="210"/>
      <c r="E90" s="170" t="str">
        <f>E2</f>
        <v>printemps</v>
      </c>
      <c r="F90" s="170" t="str">
        <f>F2</f>
        <v>automne</v>
      </c>
      <c r="G90" s="170" t="str">
        <f>G2</f>
        <v>hiver</v>
      </c>
      <c r="H90" s="192" t="e">
        <f>SUM(H89+I89+J89)</f>
        <v>#REF!</v>
      </c>
      <c r="I90" s="193"/>
      <c r="J90" s="194"/>
      <c r="K90" s="192" t="e">
        <f t="shared" ref="K90" si="17">SUM(K89+L89+M89)</f>
        <v>#REF!</v>
      </c>
      <c r="L90" s="193"/>
      <c r="M90" s="194"/>
      <c r="N90" s="192" t="e">
        <f t="shared" ref="N90" si="18">SUM(N89+O89+P89)</f>
        <v>#REF!</v>
      </c>
      <c r="O90" s="193"/>
      <c r="P90" s="194"/>
      <c r="Q90" s="192" t="e">
        <f t="shared" ref="Q90" si="19">SUM(Q89+R89+S89)</f>
        <v>#REF!</v>
      </c>
      <c r="R90" s="193"/>
      <c r="S90" s="194"/>
      <c r="T90" s="192" t="e">
        <f t="shared" ref="T90" si="20">SUM(T89+U89+V89)</f>
        <v>#REF!</v>
      </c>
      <c r="U90" s="193"/>
      <c r="V90" s="194"/>
      <c r="W90" s="192" t="e">
        <f t="shared" ref="W90" si="21">SUM(W89+X89+Y89)</f>
        <v>#REF!</v>
      </c>
      <c r="X90" s="193"/>
      <c r="Y90" s="194"/>
      <c r="Z90" s="192" t="e">
        <f t="shared" ref="Z90" si="22">SUM(Z89+AA89+AB89)</f>
        <v>#REF!</v>
      </c>
      <c r="AA90" s="193"/>
      <c r="AB90" s="194"/>
      <c r="AC90" s="192" t="e">
        <f t="shared" ref="AC90" si="23">SUM(AC89+AD89+AE89)</f>
        <v>#REF!</v>
      </c>
      <c r="AD90" s="193"/>
      <c r="AE90" s="194"/>
      <c r="AF90" s="192" t="e">
        <f t="shared" ref="AF90" si="24">SUM(AF89+AG89+AH89)</f>
        <v>#REF!</v>
      </c>
      <c r="AG90" s="193"/>
      <c r="AH90" s="194"/>
      <c r="AI90" s="192" t="e">
        <f t="shared" ref="AI90" si="25">SUM(AI89+AJ89+AK89)</f>
        <v>#REF!</v>
      </c>
      <c r="AJ90" s="193"/>
      <c r="AK90" s="194"/>
      <c r="AL90" s="192" t="e">
        <f t="shared" ref="AL90" si="26">SUM(AL89+AM89+AN89)</f>
        <v>#REF!</v>
      </c>
      <c r="AM90" s="193"/>
      <c r="AN90" s="194"/>
      <c r="AO90" s="192" t="e">
        <f t="shared" ref="AO90" si="27">SUM(AO89+AP89+AQ89)</f>
        <v>#REF!</v>
      </c>
      <c r="AP90" s="193"/>
      <c r="AQ90" s="194"/>
      <c r="AR90" s="192" t="e">
        <f t="shared" ref="AR90" si="28">SUM(AR89+AS89+AT89)</f>
        <v>#REF!</v>
      </c>
      <c r="AS90" s="193"/>
      <c r="AT90" s="194"/>
      <c r="AU90" s="192" t="e">
        <f t="shared" ref="AU90" si="29">SUM(AU89+AV89+AW89)</f>
        <v>#REF!</v>
      </c>
      <c r="AV90" s="193"/>
      <c r="AW90" s="194"/>
      <c r="AX90" s="192" t="e">
        <f t="shared" ref="AX90" si="30">SUM(AX89+AY89+AZ89)</f>
        <v>#REF!</v>
      </c>
      <c r="AY90" s="193"/>
      <c r="AZ90" s="194"/>
      <c r="BA90" s="192" t="e">
        <f t="shared" ref="BA90" si="31">SUM(BA89+BB89+BC89)</f>
        <v>#REF!</v>
      </c>
      <c r="BB90" s="193"/>
      <c r="BC90" s="194"/>
      <c r="BD90" s="192" t="e">
        <f t="shared" ref="BD90" si="32">SUM(BD89+BE89+BF89)</f>
        <v>#REF!</v>
      </c>
      <c r="BE90" s="193"/>
      <c r="BF90" s="194"/>
      <c r="BG90" s="192" t="e">
        <f t="shared" ref="BG90" si="33">SUM(BG89+BH89+BI89)</f>
        <v>#REF!</v>
      </c>
      <c r="BH90" s="193"/>
      <c r="BI90" s="194"/>
      <c r="BJ90" s="192" t="e">
        <f t="shared" ref="BJ90" si="34">SUM(BJ89+BK89+BL89)</f>
        <v>#REF!</v>
      </c>
      <c r="BK90" s="193"/>
      <c r="BL90" s="194"/>
      <c r="BM90" s="192" t="e">
        <f t="shared" ref="BM90" si="35">SUM(BM89+BN89+BO89)</f>
        <v>#REF!</v>
      </c>
      <c r="BN90" s="193"/>
      <c r="BO90" s="194"/>
      <c r="BP90" s="192" t="e">
        <f t="shared" ref="BP90" si="36">SUM(BP89+BQ89+BR89)</f>
        <v>#REF!</v>
      </c>
      <c r="BQ90" s="193"/>
      <c r="BR90" s="194"/>
      <c r="BS90" s="192" t="e">
        <f t="shared" ref="BS90" si="37">SUM(BS89+BT89+BU89)</f>
        <v>#REF!</v>
      </c>
      <c r="BT90" s="193"/>
      <c r="BU90" s="194"/>
      <c r="BV90" s="192" t="e">
        <f t="shared" ref="BV90" si="38">SUM(BV89+BW89+BX89)</f>
        <v>#REF!</v>
      </c>
      <c r="BW90" s="193"/>
      <c r="BX90" s="194"/>
      <c r="BY90" s="192" t="e">
        <f t="shared" ref="BY90" si="39">SUM(BY89+BZ89+CA89)</f>
        <v>#REF!</v>
      </c>
      <c r="BZ90" s="193"/>
      <c r="CA90" s="194"/>
      <c r="CB90" s="192" t="e">
        <f t="shared" ref="CB90" si="40">SUM(CB89+CC89+CD89)</f>
        <v>#REF!</v>
      </c>
      <c r="CC90" s="193"/>
      <c r="CD90" s="194"/>
      <c r="CE90" s="192" t="e">
        <f t="shared" ref="CE90" si="41">SUM(CE89+CF89+CG89)</f>
        <v>#REF!</v>
      </c>
      <c r="CF90" s="193"/>
      <c r="CG90" s="194"/>
      <c r="CH90" s="192" t="e">
        <f t="shared" ref="CH90" si="42">SUM(CH89+CI89+CJ89)</f>
        <v>#REF!</v>
      </c>
      <c r="CI90" s="193"/>
      <c r="CJ90" s="194"/>
      <c r="CK90" s="192" t="e">
        <f t="shared" ref="CK90" si="43">SUM(CK89+CL89+CM89)</f>
        <v>#REF!</v>
      </c>
      <c r="CL90" s="193"/>
      <c r="CM90" s="194"/>
      <c r="CN90" s="192" t="e">
        <f t="shared" ref="CN90" si="44">SUM(CN89+CO89+CP89)</f>
        <v>#REF!</v>
      </c>
      <c r="CO90" s="193"/>
      <c r="CP90" s="194"/>
      <c r="CQ90" s="192" t="e">
        <f t="shared" ref="CQ90" si="45">SUM(CQ89+CR89+CS89)</f>
        <v>#REF!</v>
      </c>
      <c r="CR90" s="193"/>
      <c r="CS90" s="194"/>
    </row>
    <row r="91" spans="1:153" ht="46.2" customHeight="1" thickBot="1" x14ac:dyDescent="0.35">
      <c r="A91" s="211"/>
      <c r="B91" s="211"/>
      <c r="C91" s="211"/>
      <c r="E91" s="195"/>
      <c r="F91" s="196"/>
      <c r="G91" s="118">
        <f>E89+F89+G89</f>
        <v>0</v>
      </c>
      <c r="Y91" s="58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</row>
    <row r="92" spans="1:153" x14ac:dyDescent="0.3">
      <c r="A92" s="211"/>
      <c r="B92" s="211"/>
      <c r="C92" s="211"/>
      <c r="E92" s="195"/>
      <c r="F92" s="196"/>
      <c r="G92" s="152" t="s">
        <v>76</v>
      </c>
      <c r="Y92" s="58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</row>
    <row r="93" spans="1:153" x14ac:dyDescent="0.3">
      <c r="A93" s="211"/>
      <c r="B93" s="211"/>
      <c r="C93" s="211"/>
      <c r="D93" s="211"/>
      <c r="E93" s="211"/>
      <c r="F93" s="211"/>
      <c r="G93" s="211"/>
      <c r="T93" s="189"/>
      <c r="U93" s="189"/>
      <c r="V93" s="189"/>
      <c r="W93" s="189"/>
      <c r="X93" s="189"/>
      <c r="Y93" s="58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</row>
    <row r="94" spans="1:153" ht="53.4" customHeight="1" x14ac:dyDescent="0.3">
      <c r="A94" s="211"/>
      <c r="B94" s="211"/>
      <c r="C94" s="211"/>
      <c r="E94" s="182"/>
      <c r="F94" s="191" t="s">
        <v>82</v>
      </c>
      <c r="G94" s="191"/>
      <c r="Y94" s="58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</row>
    <row r="95" spans="1:153" x14ac:dyDescent="0.3">
      <c r="A95" s="211"/>
      <c r="B95" s="211"/>
      <c r="C95" s="211"/>
      <c r="D95" s="211"/>
      <c r="E95" s="211"/>
      <c r="F95" s="211"/>
      <c r="G95" s="211"/>
      <c r="Y95" s="58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</row>
    <row r="96" spans="1:153" ht="58.8" customHeight="1" x14ac:dyDescent="0.3">
      <c r="A96" s="211"/>
      <c r="B96" s="211"/>
      <c r="C96" s="211"/>
      <c r="E96" s="190"/>
      <c r="F96" s="191" t="s">
        <v>83</v>
      </c>
      <c r="G96" s="191"/>
      <c r="Y96" s="58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</row>
    <row r="97" spans="25:97" x14ac:dyDescent="0.3">
      <c r="Y97" s="58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</row>
    <row r="98" spans="25:97" x14ac:dyDescent="0.3">
      <c r="Y98" s="58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</row>
    <row r="99" spans="25:97" x14ac:dyDescent="0.3">
      <c r="Y99" s="58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</row>
  </sheetData>
  <sheetProtection sheet="1" objects="1" scenarios="1"/>
  <mergeCells count="212">
    <mergeCell ref="F96:G96"/>
    <mergeCell ref="A93:G93"/>
    <mergeCell ref="A95:G95"/>
    <mergeCell ref="A94:C94"/>
    <mergeCell ref="A96:C96"/>
    <mergeCell ref="BA1:BC1"/>
    <mergeCell ref="T1:V1"/>
    <mergeCell ref="W1:Y1"/>
    <mergeCell ref="Z1:AB1"/>
    <mergeCell ref="AC1:AE1"/>
    <mergeCell ref="AF1:AH1"/>
    <mergeCell ref="AI1:AK1"/>
    <mergeCell ref="A1:C1"/>
    <mergeCell ref="E1:G1"/>
    <mergeCell ref="H1:J1"/>
    <mergeCell ref="K1:M1"/>
    <mergeCell ref="N1:P1"/>
    <mergeCell ref="Q1:S1"/>
    <mergeCell ref="A36:A37"/>
    <mergeCell ref="A38:A39"/>
    <mergeCell ref="A40:A41"/>
    <mergeCell ref="A42:A43"/>
    <mergeCell ref="A47:A48"/>
    <mergeCell ref="A49:A50"/>
    <mergeCell ref="CN1:CP1"/>
    <mergeCell ref="CQ1:CS1"/>
    <mergeCell ref="A2:D2"/>
    <mergeCell ref="B3:B7"/>
    <mergeCell ref="E3:G3"/>
    <mergeCell ref="B10:B15"/>
    <mergeCell ref="E10:G10"/>
    <mergeCell ref="BV1:BX1"/>
    <mergeCell ref="BY1:CA1"/>
    <mergeCell ref="CB1:CD1"/>
    <mergeCell ref="CE1:CG1"/>
    <mergeCell ref="CH1:CJ1"/>
    <mergeCell ref="CK1:CM1"/>
    <mergeCell ref="BD1:BF1"/>
    <mergeCell ref="BG1:BI1"/>
    <mergeCell ref="BJ1:BL1"/>
    <mergeCell ref="BM1:BO1"/>
    <mergeCell ref="BP1:BR1"/>
    <mergeCell ref="BS1:BU1"/>
    <mergeCell ref="AL1:AN1"/>
    <mergeCell ref="AO1:AQ1"/>
    <mergeCell ref="AR1:AT1"/>
    <mergeCell ref="AU1:AW1"/>
    <mergeCell ref="AX1:AZ1"/>
    <mergeCell ref="E18:G18"/>
    <mergeCell ref="E27:G27"/>
    <mergeCell ref="A28:A29"/>
    <mergeCell ref="A30:A31"/>
    <mergeCell ref="A32:A33"/>
    <mergeCell ref="A34:A35"/>
    <mergeCell ref="A52:G52"/>
    <mergeCell ref="B53:B64"/>
    <mergeCell ref="E53:G53"/>
    <mergeCell ref="T72:T73"/>
    <mergeCell ref="U72:U73"/>
    <mergeCell ref="V72:V73"/>
    <mergeCell ref="W72:W73"/>
    <mergeCell ref="X72:X73"/>
    <mergeCell ref="C74:C75"/>
    <mergeCell ref="D74:D75"/>
    <mergeCell ref="E74:E75"/>
    <mergeCell ref="F74:F75"/>
    <mergeCell ref="G74:G75"/>
    <mergeCell ref="N72:N73"/>
    <mergeCell ref="O72:O73"/>
    <mergeCell ref="P72:P73"/>
    <mergeCell ref="Q72:Q73"/>
    <mergeCell ref="R72:R73"/>
    <mergeCell ref="S72:S73"/>
    <mergeCell ref="H72:H73"/>
    <mergeCell ref="I72:I73"/>
    <mergeCell ref="J72:J73"/>
    <mergeCell ref="K72:K73"/>
    <mergeCell ref="L72:L73"/>
    <mergeCell ref="M72:M73"/>
    <mergeCell ref="T74:T75"/>
    <mergeCell ref="U74:U75"/>
    <mergeCell ref="V74:V75"/>
    <mergeCell ref="W74:W75"/>
    <mergeCell ref="X74:X75"/>
    <mergeCell ref="C76:C77"/>
    <mergeCell ref="D76:D77"/>
    <mergeCell ref="E76:E77"/>
    <mergeCell ref="F76:F77"/>
    <mergeCell ref="G76:G77"/>
    <mergeCell ref="N74:N75"/>
    <mergeCell ref="O74:O75"/>
    <mergeCell ref="P74:P75"/>
    <mergeCell ref="Q74:Q75"/>
    <mergeCell ref="R74:R75"/>
    <mergeCell ref="S74:S75"/>
    <mergeCell ref="H74:H75"/>
    <mergeCell ref="I74:I75"/>
    <mergeCell ref="J74:J75"/>
    <mergeCell ref="K74:K75"/>
    <mergeCell ref="L74:L75"/>
    <mergeCell ref="M74:M75"/>
    <mergeCell ref="T76:T77"/>
    <mergeCell ref="U76:U77"/>
    <mergeCell ref="V76:V77"/>
    <mergeCell ref="W76:W77"/>
    <mergeCell ref="X76:X77"/>
    <mergeCell ref="C78:C79"/>
    <mergeCell ref="D78:D79"/>
    <mergeCell ref="E78:E79"/>
    <mergeCell ref="F78:F79"/>
    <mergeCell ref="G78:G79"/>
    <mergeCell ref="N76:N77"/>
    <mergeCell ref="O76:O77"/>
    <mergeCell ref="P76:P77"/>
    <mergeCell ref="Q76:Q77"/>
    <mergeCell ref="R76:R77"/>
    <mergeCell ref="S76:S77"/>
    <mergeCell ref="H76:H77"/>
    <mergeCell ref="I76:I77"/>
    <mergeCell ref="J76:J77"/>
    <mergeCell ref="K76:K77"/>
    <mergeCell ref="L76:L77"/>
    <mergeCell ref="M76:M77"/>
    <mergeCell ref="T78:T79"/>
    <mergeCell ref="U78:U79"/>
    <mergeCell ref="V78:V79"/>
    <mergeCell ref="W78:W79"/>
    <mergeCell ref="X78:X79"/>
    <mergeCell ref="N78:N79"/>
    <mergeCell ref="O78:O79"/>
    <mergeCell ref="P78:P79"/>
    <mergeCell ref="Q78:Q79"/>
    <mergeCell ref="R78:R79"/>
    <mergeCell ref="S78:S79"/>
    <mergeCell ref="H78:H79"/>
    <mergeCell ref="I78:I79"/>
    <mergeCell ref="J78:J79"/>
    <mergeCell ref="K78:K79"/>
    <mergeCell ref="L78:L79"/>
    <mergeCell ref="M78:M79"/>
    <mergeCell ref="W80:W81"/>
    <mergeCell ref="X80:X81"/>
    <mergeCell ref="A88:C88"/>
    <mergeCell ref="E88:G88"/>
    <mergeCell ref="N80:N81"/>
    <mergeCell ref="O80:O81"/>
    <mergeCell ref="P80:P81"/>
    <mergeCell ref="Q80:Q81"/>
    <mergeCell ref="R80:R81"/>
    <mergeCell ref="S80:S81"/>
    <mergeCell ref="H80:H81"/>
    <mergeCell ref="I80:I81"/>
    <mergeCell ref="J80:J81"/>
    <mergeCell ref="K80:K81"/>
    <mergeCell ref="L80:L81"/>
    <mergeCell ref="M80:M81"/>
    <mergeCell ref="B67:B82"/>
    <mergeCell ref="E67:G67"/>
    <mergeCell ref="C72:C73"/>
    <mergeCell ref="D72:D73"/>
    <mergeCell ref="E72:E73"/>
    <mergeCell ref="F72:F73"/>
    <mergeCell ref="G72:G73"/>
    <mergeCell ref="C80:C81"/>
    <mergeCell ref="A89:C89"/>
    <mergeCell ref="A90:C92"/>
    <mergeCell ref="H90:J90"/>
    <mergeCell ref="K90:M90"/>
    <mergeCell ref="N90:P90"/>
    <mergeCell ref="Q90:S90"/>
    <mergeCell ref="T80:T81"/>
    <mergeCell ref="U80:U81"/>
    <mergeCell ref="V80:V81"/>
    <mergeCell ref="D80:D81"/>
    <mergeCell ref="E80:E81"/>
    <mergeCell ref="F80:F81"/>
    <mergeCell ref="G80:G81"/>
    <mergeCell ref="E85:G85"/>
    <mergeCell ref="AR90:AT90"/>
    <mergeCell ref="AU90:AW90"/>
    <mergeCell ref="AX90:AZ90"/>
    <mergeCell ref="BA90:BC90"/>
    <mergeCell ref="T90:V90"/>
    <mergeCell ref="W90:Y90"/>
    <mergeCell ref="Z90:AB90"/>
    <mergeCell ref="AC90:AE90"/>
    <mergeCell ref="AF90:AH90"/>
    <mergeCell ref="AI90:AK90"/>
    <mergeCell ref="F94:G94"/>
    <mergeCell ref="CN90:CP90"/>
    <mergeCell ref="CQ90:CS90"/>
    <mergeCell ref="E91:E92"/>
    <mergeCell ref="F91:F92"/>
    <mergeCell ref="A84:C84"/>
    <mergeCell ref="E84:G84"/>
    <mergeCell ref="A85:C85"/>
    <mergeCell ref="A87:B87"/>
    <mergeCell ref="A86:C86"/>
    <mergeCell ref="BV90:BX90"/>
    <mergeCell ref="BY90:CA90"/>
    <mergeCell ref="CB90:CD90"/>
    <mergeCell ref="CE90:CG90"/>
    <mergeCell ref="CH90:CJ90"/>
    <mergeCell ref="CK90:CM90"/>
    <mergeCell ref="BD90:BF90"/>
    <mergeCell ref="BG90:BI90"/>
    <mergeCell ref="BJ90:BL90"/>
    <mergeCell ref="BM90:BO90"/>
    <mergeCell ref="BP90:BR90"/>
    <mergeCell ref="BS90:BU90"/>
    <mergeCell ref="AL90:AN90"/>
    <mergeCell ref="AO90:AQ90"/>
  </mergeCells>
  <printOptions horizontalCentered="1"/>
  <pageMargins left="0.25" right="0.25" top="0.75" bottom="0.75" header="0.3" footer="0.3"/>
  <pageSetup paperSize="9" scale="77" fitToHeight="0" orientation="portrait" r:id="rId1"/>
  <rowBreaks count="1" manualBreakCount="1">
    <brk id="5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Catalogue 2020 calcul prod surp</vt:lpstr>
      <vt:lpstr>'Catalogue 2020 calcul prod surp'!Impression_des_titres</vt:lpstr>
      <vt:lpstr>'Catalogue 2020 calcul prod surp'!Zone_d_impression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 GARCIA</dc:creator>
  <cp:lastModifiedBy>MamanPapa</cp:lastModifiedBy>
  <cp:lastPrinted>2020-04-16T11:48:18Z</cp:lastPrinted>
  <dcterms:created xsi:type="dcterms:W3CDTF">2019-11-24T16:18:13Z</dcterms:created>
  <dcterms:modified xsi:type="dcterms:W3CDTF">2020-04-29T17:23:54Z</dcterms:modified>
</cp:coreProperties>
</file>